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<sst xmlns="http://schemas.openxmlformats.org/spreadsheetml/2006/main" count="187" uniqueCount="71">
  <si>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</si>
  <si>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</si>
  <si>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</si>
  <si>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</si>
  <si>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</si>
  <si>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</si>
  <si>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</si>
  <si>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</si>
  <si>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</si>
  <si>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</si>
  <si>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</si>
  <si>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</si>
  <si>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</si>
  <si>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</si>
  <si>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</si>
  <si>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</si>
  <si>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</si>
  <si>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</si>
  <si>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</si>
  <si>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</si>
  <si>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</si>
  <si>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</si>
  <si>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</si>
  <si>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</si>
  <si>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</si>
  <si>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</si>
  <si>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</si>
  <si>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</si>
  <si>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</si>
  <si>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</si>
  <si>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</si>
  <si>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</si>
  <si>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</si>
  <si>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</si>
  <si>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</si>
  <si>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</si>
  <si>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</si>
  <si>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</si>
  <si>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</si>
  <si>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</si>
  <si>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</si>
  <si>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</si>
  <si>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</si>
  <si>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</si>
  <si>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</si>
  <si>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</si>
  <si>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</si>
  <si>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8 FLANGE TOP POINTS</t>
  </si>
  <si>
    <t>JOB NUMBER</t>
  </si>
  <si>
    <t>PART NUMBER</t>
  </si>
  <si>
    <t>PART NAME</t>
  </si>
  <si>
    <t>INSPECTOR</t>
  </si>
  <si>
    <t>65678-1 FINAL NUMBERS</t>
  </si>
  <si>
    <t>PORT 8 A AND B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</si>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</sst>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Nominal!$F$47:$F$62</c:f>
              <c:numCache>
                <c:ptCount val="16"/>
                <c:pt idx="0">
                  <c:v>-0.0297</c:v>
                </c:pt>
                <c:pt idx="1">
                  <c:v>-0.0508</c:v>
                </c:pt>
                <c:pt idx="2">
                  <c:v>-0.0643</c:v>
                </c:pt>
                <c:pt idx="3">
                  <c:v>-0.0583</c:v>
                </c:pt>
                <c:pt idx="4">
                  <c:v>-0.0372</c:v>
                </c:pt>
                <c:pt idx="5">
                  <c:v>-0.0195</c:v>
                </c:pt>
                <c:pt idx="6">
                  <c:v>-0.0017</c:v>
                </c:pt>
                <c:pt idx="7">
                  <c:v>-0.0052</c:v>
                </c:pt>
                <c:pt idx="8">
                  <c:v>-0.216</c:v>
                </c:pt>
                <c:pt idx="9">
                  <c:v>-0.208</c:v>
                </c:pt>
                <c:pt idx="10">
                  <c:v>-0.2304</c:v>
                </c:pt>
                <c:pt idx="11">
                  <c:v>-0.296</c:v>
                </c:pt>
                <c:pt idx="12">
                  <c:v>-0.3206</c:v>
                </c:pt>
                <c:pt idx="13">
                  <c:v>-0.3103</c:v>
                </c:pt>
                <c:pt idx="14">
                  <c:v>-0.2229</c:v>
                </c:pt>
                <c:pt idx="15">
                  <c:v>-0.2766</c:v>
                </c:pt>
              </c:numCache>
            </c:numRef>
          </c:val>
          <c:smooth val="0"/>
        </c:ser>
        <c:marker val="1"/>
        <c:axId val="23002771"/>
        <c:axId val="5698348"/>
      </c:lineChart>
      <c:catAx>
        <c:axId val="23002771"/>
        <c:scaling>
          <c:orientation val="minMax"/>
        </c:scaling>
        <c:axPos val="b"/>
        <c:delete val="1"/>
        <c:majorTickMark val="out"/>
        <c:minorTickMark val="none"/>
        <c:tickLblPos val="nextTo"/>
        <c:crossAx val="5698348"/>
        <c:crosses val="autoZero"/>
        <c:auto val="1"/>
        <c:lblOffset val="100"/>
        <c:noMultiLvlLbl val="0"/>
      </c:catAx>
      <c:valAx>
        <c:axId val="56983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02771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2812549"/>
        <c:axId val="2687748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25.41212461155848</c:v>
                </c:pt>
                <c:pt idx="1">
                  <c:v>4.149818251149354E-18</c:v>
                </c:pt>
                <c:pt idx="2">
                  <c:v>6.043334330524111E-66</c:v>
                </c:pt>
                <c:pt idx="3">
                  <c:v>7.848444836948913E-143</c:v>
                </c:pt>
                <c:pt idx="4">
                  <c:v>9.089710338581493E-249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0570783"/>
        <c:axId val="29592728"/>
      </c:scatterChart>
      <c:valAx>
        <c:axId val="32812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77486"/>
        <c:crosses val="max"/>
        <c:crossBetween val="midCat"/>
        <c:dispUnits/>
      </c:valAx>
      <c:valAx>
        <c:axId val="26877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12549"/>
        <c:crosses val="max"/>
        <c:crossBetween val="midCat"/>
        <c:dispUnits/>
      </c:valAx>
      <c:valAx>
        <c:axId val="40570783"/>
        <c:scaling>
          <c:orientation val="minMax"/>
        </c:scaling>
        <c:axPos val="b"/>
        <c:delete val="1"/>
        <c:majorTickMark val="in"/>
        <c:minorTickMark val="none"/>
        <c:tickLblPos val="nextTo"/>
        <c:crossAx val="29592728"/>
        <c:crosses val="max"/>
        <c:crossBetween val="midCat"/>
        <c:dispUnits/>
      </c:valAx>
      <c:valAx>
        <c:axId val="295927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57078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1285133"/>
        <c:axId val="5891301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25.41212461155848</c:v>
                </c:pt>
                <c:pt idx="1">
                  <c:v>4.149818251149354E-18</c:v>
                </c:pt>
                <c:pt idx="2">
                  <c:v>6.043334330524111E-66</c:v>
                </c:pt>
                <c:pt idx="3">
                  <c:v>7.848444836948913E-143</c:v>
                </c:pt>
                <c:pt idx="4">
                  <c:v>9.089710338581493E-249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0455079"/>
        <c:axId val="7224800"/>
      </c:lineChart>
      <c:catAx>
        <c:axId val="512851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913014"/>
        <c:crosses val="autoZero"/>
        <c:auto val="0"/>
        <c:lblOffset val="100"/>
        <c:tickLblSkip val="1"/>
        <c:noMultiLvlLbl val="0"/>
      </c:catAx>
      <c:valAx>
        <c:axId val="589130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285133"/>
        <c:crossesAt val="1"/>
        <c:crossBetween val="between"/>
        <c:dispUnits/>
      </c:valAx>
      <c:catAx>
        <c:axId val="60455079"/>
        <c:scaling>
          <c:orientation val="minMax"/>
        </c:scaling>
        <c:axPos val="b"/>
        <c:delete val="1"/>
        <c:majorTickMark val="in"/>
        <c:minorTickMark val="none"/>
        <c:tickLblPos val="nextTo"/>
        <c:crossAx val="7224800"/>
        <c:crosses val="autoZero"/>
        <c:auto val="0"/>
        <c:lblOffset val="100"/>
        <c:tickLblSkip val="1"/>
        <c:noMultiLvlLbl val="0"/>
      </c:catAx>
      <c:valAx>
        <c:axId val="722480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45507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Nominal!$F$47:$F$62</c:f>
              <c:numCache>
                <c:ptCount val="16"/>
                <c:pt idx="0">
                  <c:v>-0.0297</c:v>
                </c:pt>
                <c:pt idx="1">
                  <c:v>-0.0508</c:v>
                </c:pt>
                <c:pt idx="2">
                  <c:v>-0.0643</c:v>
                </c:pt>
                <c:pt idx="3">
                  <c:v>-0.0583</c:v>
                </c:pt>
                <c:pt idx="4">
                  <c:v>-0.0372</c:v>
                </c:pt>
                <c:pt idx="5">
                  <c:v>-0.0195</c:v>
                </c:pt>
                <c:pt idx="6">
                  <c:v>-0.0017</c:v>
                </c:pt>
                <c:pt idx="7">
                  <c:v>-0.0052</c:v>
                </c:pt>
                <c:pt idx="8">
                  <c:v>-0.216</c:v>
                </c:pt>
                <c:pt idx="9">
                  <c:v>-0.208</c:v>
                </c:pt>
                <c:pt idx="10">
                  <c:v>-0.2304</c:v>
                </c:pt>
                <c:pt idx="11">
                  <c:v>-0.296</c:v>
                </c:pt>
                <c:pt idx="12">
                  <c:v>-0.3206</c:v>
                </c:pt>
                <c:pt idx="13">
                  <c:v>-0.3103</c:v>
                </c:pt>
                <c:pt idx="14">
                  <c:v>-0.2229</c:v>
                </c:pt>
                <c:pt idx="15">
                  <c:v>-0.2766</c:v>
                </c:pt>
              </c:numCache>
            </c:numRef>
          </c:val>
        </c:ser>
        <c:axId val="65023201"/>
        <c:axId val="48337898"/>
      </c:areaChart>
      <c:catAx>
        <c:axId val="65023201"/>
        <c:scaling>
          <c:orientation val="minMax"/>
        </c:scaling>
        <c:axPos val="b"/>
        <c:delete val="1"/>
        <c:majorTickMark val="out"/>
        <c:minorTickMark val="none"/>
        <c:tickLblPos val="nextTo"/>
        <c:crossAx val="48337898"/>
        <c:crosses val="autoZero"/>
        <c:auto val="1"/>
        <c:lblOffset val="100"/>
        <c:noMultiLvlLbl val="0"/>
      </c:catAx>
      <c:valAx>
        <c:axId val="483378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23201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2387899"/>
        <c:axId val="2305563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25.41212461155848</c:v>
                </c:pt>
                <c:pt idx="1">
                  <c:v>4.149818251149354E-18</c:v>
                </c:pt>
                <c:pt idx="2">
                  <c:v>6.043334330524111E-66</c:v>
                </c:pt>
                <c:pt idx="3">
                  <c:v>7.848444836948913E-143</c:v>
                </c:pt>
                <c:pt idx="4">
                  <c:v>9.089710338581493E-249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174133"/>
        <c:axId val="55567198"/>
      </c:lineChart>
      <c:catAx>
        <c:axId val="323878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3055636"/>
        <c:crosses val="autoZero"/>
        <c:auto val="0"/>
        <c:lblOffset val="100"/>
        <c:tickLblSkip val="1"/>
        <c:noMultiLvlLbl val="0"/>
      </c:catAx>
      <c:valAx>
        <c:axId val="230556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387899"/>
        <c:crossesAt val="1"/>
        <c:crossBetween val="between"/>
        <c:dispUnits/>
      </c:valAx>
      <c:catAx>
        <c:axId val="6174133"/>
        <c:scaling>
          <c:orientation val="minMax"/>
        </c:scaling>
        <c:axPos val="b"/>
        <c:delete val="1"/>
        <c:majorTickMark val="in"/>
        <c:minorTickMark val="none"/>
        <c:tickLblPos val="nextTo"/>
        <c:crossAx val="55567198"/>
        <c:crosses val="autoZero"/>
        <c:auto val="0"/>
        <c:lblOffset val="100"/>
        <c:tickLblSkip val="1"/>
        <c:noMultiLvlLbl val="0"/>
      </c:catAx>
      <c:valAx>
        <c:axId val="5556719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7413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Nominal!$F$47:$F$62</c:f>
              <c:numCache>
                <c:ptCount val="16"/>
                <c:pt idx="0">
                  <c:v>-0.0297</c:v>
                </c:pt>
                <c:pt idx="1">
                  <c:v>-0.0508</c:v>
                </c:pt>
                <c:pt idx="2">
                  <c:v>-0.0643</c:v>
                </c:pt>
                <c:pt idx="3">
                  <c:v>-0.0583</c:v>
                </c:pt>
                <c:pt idx="4">
                  <c:v>-0.0372</c:v>
                </c:pt>
                <c:pt idx="5">
                  <c:v>-0.0195</c:v>
                </c:pt>
                <c:pt idx="6">
                  <c:v>-0.0017</c:v>
                </c:pt>
                <c:pt idx="7">
                  <c:v>-0.0052</c:v>
                </c:pt>
                <c:pt idx="8">
                  <c:v>-0.216</c:v>
                </c:pt>
                <c:pt idx="9">
                  <c:v>-0.208</c:v>
                </c:pt>
                <c:pt idx="10">
                  <c:v>-0.2304</c:v>
                </c:pt>
                <c:pt idx="11">
                  <c:v>-0.296</c:v>
                </c:pt>
                <c:pt idx="12">
                  <c:v>-0.3206</c:v>
                </c:pt>
                <c:pt idx="13">
                  <c:v>-0.3103</c:v>
                </c:pt>
                <c:pt idx="14">
                  <c:v>-0.2229</c:v>
                </c:pt>
                <c:pt idx="15">
                  <c:v>-0.2766</c:v>
                </c:pt>
              </c:numCache>
            </c:numRef>
          </c:val>
          <c:smooth val="1"/>
        </c:ser>
        <c:axId val="30342735"/>
        <c:axId val="4649160"/>
      </c:lineChart>
      <c:catAx>
        <c:axId val="30342735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649160"/>
        <c:crosses val="autoZero"/>
        <c:auto val="0"/>
        <c:lblOffset val="100"/>
        <c:tickLblSkip val="1"/>
        <c:noMultiLvlLbl val="0"/>
      </c:catAx>
      <c:valAx>
        <c:axId val="464916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34273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1842441"/>
        <c:axId val="4103765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25.41212461155848</c:v>
                </c:pt>
                <c:pt idx="1">
                  <c:v>4.149818251149354E-18</c:v>
                </c:pt>
                <c:pt idx="2">
                  <c:v>6.043334330524111E-66</c:v>
                </c:pt>
                <c:pt idx="3">
                  <c:v>7.848444836948913E-143</c:v>
                </c:pt>
                <c:pt idx="4">
                  <c:v>9.089710338581493E-249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3794531"/>
        <c:axId val="35715324"/>
      </c:lineChart>
      <c:catAx>
        <c:axId val="418424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1037650"/>
        <c:crosses val="autoZero"/>
        <c:auto val="0"/>
        <c:lblOffset val="100"/>
        <c:tickLblSkip val="1"/>
        <c:noMultiLvlLbl val="0"/>
      </c:catAx>
      <c:valAx>
        <c:axId val="410376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842441"/>
        <c:crossesAt val="1"/>
        <c:crossBetween val="between"/>
        <c:dispUnits/>
      </c:valAx>
      <c:catAx>
        <c:axId val="33794531"/>
        <c:scaling>
          <c:orientation val="minMax"/>
        </c:scaling>
        <c:axPos val="b"/>
        <c:delete val="1"/>
        <c:majorTickMark val="in"/>
        <c:minorTickMark val="none"/>
        <c:tickLblPos val="nextTo"/>
        <c:crossAx val="35715324"/>
        <c:crosses val="autoZero"/>
        <c:auto val="0"/>
        <c:lblOffset val="100"/>
        <c:tickLblSkip val="1"/>
        <c:noMultiLvlLbl val="0"/>
      </c:catAx>
      <c:valAx>
        <c:axId val="3571532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379453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Nominal!$F$47:$F$62</c:f>
              <c:numCache>
                <c:ptCount val="16"/>
                <c:pt idx="0">
                  <c:v>-0.0297</c:v>
                </c:pt>
                <c:pt idx="1">
                  <c:v>-0.0508</c:v>
                </c:pt>
                <c:pt idx="2">
                  <c:v>-0.0643</c:v>
                </c:pt>
                <c:pt idx="3">
                  <c:v>-0.0583</c:v>
                </c:pt>
                <c:pt idx="4">
                  <c:v>-0.0372</c:v>
                </c:pt>
                <c:pt idx="5">
                  <c:v>-0.0195</c:v>
                </c:pt>
                <c:pt idx="6">
                  <c:v>-0.0017</c:v>
                </c:pt>
                <c:pt idx="7">
                  <c:v>-0.0052</c:v>
                </c:pt>
                <c:pt idx="8">
                  <c:v>-0.216</c:v>
                </c:pt>
                <c:pt idx="9">
                  <c:v>-0.208</c:v>
                </c:pt>
                <c:pt idx="10">
                  <c:v>-0.2304</c:v>
                </c:pt>
                <c:pt idx="11">
                  <c:v>-0.296</c:v>
                </c:pt>
                <c:pt idx="12">
                  <c:v>-0.3206</c:v>
                </c:pt>
                <c:pt idx="13">
                  <c:v>-0.3103</c:v>
                </c:pt>
                <c:pt idx="14">
                  <c:v>-0.2229</c:v>
                </c:pt>
                <c:pt idx="15">
                  <c:v>-0.2766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Gauss!$N$3:$N$18</c:f>
              <c:numCache>
                <c:ptCount val="16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Gauss!$O$3:$O$18</c:f>
              <c:numCache>
                <c:ptCount val="16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Gauss!$P$3:$P$18</c:f>
              <c:numCache>
                <c:ptCount val="16"/>
                <c:pt idx="0">
                  <c:v>-0.14671875</c:v>
                </c:pt>
                <c:pt idx="1">
                  <c:v>-0.14671875</c:v>
                </c:pt>
                <c:pt idx="2">
                  <c:v>-0.14671875</c:v>
                </c:pt>
                <c:pt idx="3">
                  <c:v>-0.14671875</c:v>
                </c:pt>
                <c:pt idx="4">
                  <c:v>-0.14671875</c:v>
                </c:pt>
                <c:pt idx="5">
                  <c:v>-0.14671875</c:v>
                </c:pt>
                <c:pt idx="6">
                  <c:v>-0.14671875</c:v>
                </c:pt>
                <c:pt idx="7">
                  <c:v>-0.14671875</c:v>
                </c:pt>
                <c:pt idx="8">
                  <c:v>-0.14671875</c:v>
                </c:pt>
                <c:pt idx="9">
                  <c:v>-0.14671875</c:v>
                </c:pt>
                <c:pt idx="10">
                  <c:v>-0.14671875</c:v>
                </c:pt>
                <c:pt idx="11">
                  <c:v>-0.14671875</c:v>
                </c:pt>
                <c:pt idx="12">
                  <c:v>-0.14671875</c:v>
                </c:pt>
                <c:pt idx="13">
                  <c:v>-0.14671875</c:v>
                </c:pt>
                <c:pt idx="14">
                  <c:v>-0.14671875</c:v>
                </c:pt>
                <c:pt idx="15">
                  <c:v>-0.14671875</c:v>
                </c:pt>
              </c:numCache>
            </c:numRef>
          </c:val>
          <c:smooth val="0"/>
        </c:ser>
        <c:marker val="1"/>
        <c:axId val="53002461"/>
        <c:axId val="7260102"/>
      </c:lineChart>
      <c:catAx>
        <c:axId val="53002461"/>
        <c:scaling>
          <c:orientation val="minMax"/>
        </c:scaling>
        <c:axPos val="b"/>
        <c:delete val="1"/>
        <c:majorTickMark val="out"/>
        <c:minorTickMark val="none"/>
        <c:tickLblPos val="nextTo"/>
        <c:crossAx val="7260102"/>
        <c:crosses val="autoZero"/>
        <c:auto val="1"/>
        <c:lblOffset val="100"/>
        <c:noMultiLvlLbl val="0"/>
      </c:catAx>
      <c:valAx>
        <c:axId val="7260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3002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5340919"/>
        <c:axId val="5119736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8123057"/>
        <c:axId val="53345466"/>
      </c:lineChart>
      <c:catAx>
        <c:axId val="65340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1197360"/>
        <c:crosses val="autoZero"/>
        <c:auto val="0"/>
        <c:lblOffset val="100"/>
        <c:tickLblSkip val="1"/>
        <c:noMultiLvlLbl val="0"/>
      </c:catAx>
      <c:valAx>
        <c:axId val="51197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340919"/>
        <c:crossesAt val="1"/>
        <c:crossBetween val="between"/>
        <c:dispUnits/>
      </c:valAx>
      <c:catAx>
        <c:axId val="58123057"/>
        <c:scaling>
          <c:orientation val="minMax"/>
        </c:scaling>
        <c:axPos val="b"/>
        <c:delete val="1"/>
        <c:majorTickMark val="in"/>
        <c:minorTickMark val="none"/>
        <c:tickLblPos val="nextTo"/>
        <c:crossAx val="53345466"/>
        <c:crosses val="autoZero"/>
        <c:auto val="0"/>
        <c:lblOffset val="100"/>
        <c:tickLblSkip val="1"/>
        <c:noMultiLvlLbl val="0"/>
      </c:catAx>
      <c:valAx>
        <c:axId val="5334546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12305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0347147"/>
        <c:axId val="26015460"/>
      </c:scatterChart>
      <c:valAx>
        <c:axId val="10347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15460"/>
        <c:crosses val="max"/>
        <c:crossBetween val="midCat"/>
        <c:dispUnits/>
      </c:valAx>
      <c:valAx>
        <c:axId val="26015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4714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38841.39224537037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8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-0.14671875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-0.0016679256687316402</v>
      </c>
      <c r="H8" s="5"/>
    </row>
    <row r="9" spans="5:8" ht="13.5">
      <c r="E9" s="63" t="s">
        <v>13</v>
      </c>
      <c r="F9" s="63"/>
      <c r="G9" s="35">
        <v>-0.3206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0.31893207433126836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8</v>
      </c>
      <c r="L12" s="44">
        <v>0</v>
      </c>
      <c r="M12" s="44">
        <v>0</v>
      </c>
      <c r="N12" s="44">
        <v>8</v>
      </c>
      <c r="O12" s="45">
        <v>50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8</v>
      </c>
      <c r="L13" s="44"/>
      <c r="M13" s="44">
        <v>0</v>
      </c>
      <c r="N13" s="44">
        <v>8</v>
      </c>
      <c r="O13" s="45">
        <v>50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0</v>
      </c>
      <c r="O14" s="44">
        <v>50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16</v>
      </c>
      <c r="L15" s="44">
        <v>0</v>
      </c>
      <c r="M15" s="44">
        <v>0</v>
      </c>
      <c r="N15" s="44">
        <v>16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</v>
      </c>
      <c r="L18" s="42">
        <v>0.2591777651276743</v>
      </c>
      <c r="M18" s="42">
        <v>0.002243692847416323</v>
      </c>
      <c r="N18" s="51">
        <v>-0.0016679256687316402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-0.18830372050269517</v>
      </c>
      <c r="L19" s="42">
        <v>-0.18830372050269517</v>
      </c>
      <c r="M19" s="42">
        <v>-0.18830372050269517</v>
      </c>
      <c r="N19" s="51">
        <v>-0.3206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0.18830372050269517</v>
      </c>
      <c r="L20" s="42">
        <v>0.31115787465397204</v>
      </c>
      <c r="M20" s="42">
        <v>0.013430954991626165</v>
      </c>
      <c r="N20" s="51">
        <v>0.31893207433126836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-0.08618480950914975</v>
      </c>
      <c r="L22" s="42">
        <v>0.09166952639498227</v>
      </c>
      <c r="M22" s="42">
        <v>-0.003956904735314427</v>
      </c>
      <c r="N22" s="51">
        <v>-0.14671875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0.11074297008809068</v>
      </c>
      <c r="L23" s="42">
        <v>0.15242454463555455</v>
      </c>
      <c r="M23" s="42">
        <v>0.00657931972540666</v>
      </c>
      <c r="N23" s="51">
        <v>0.18852197399588383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0.07182336877871671</v>
      </c>
      <c r="L24" s="42">
        <v>0.12577202545505708</v>
      </c>
      <c r="M24" s="42">
        <v>0.005428846700336655</v>
      </c>
      <c r="N24" s="51">
        <v>0.12227031375194877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57.419570983982275</v>
      </c>
      <c r="D47" s="24">
        <v>74.31020627124052</v>
      </c>
      <c r="E47" s="24">
        <v>-0.4598561396237493</v>
      </c>
      <c r="F47" s="60">
        <v>-0.0297</v>
      </c>
    </row>
    <row r="48" spans="2:6" ht="13.5">
      <c r="B48" s="27" t="s">
        <v>56</v>
      </c>
      <c r="C48" s="24">
        <v>57.12320095691714</v>
      </c>
      <c r="D48" s="24">
        <v>74.56549150276076</v>
      </c>
      <c r="E48" s="24">
        <v>1.070831785698042</v>
      </c>
      <c r="F48" s="60">
        <v>-0.0508</v>
      </c>
    </row>
    <row r="49" spans="2:6" ht="13.5">
      <c r="B49" s="27" t="s">
        <v>57</v>
      </c>
      <c r="C49" s="24">
        <v>55.19559577423263</v>
      </c>
      <c r="D49" s="24">
        <v>76.00618306801879</v>
      </c>
      <c r="E49" s="24">
        <v>2.389046101860351</v>
      </c>
      <c r="F49" s="60">
        <v>-0.0643</v>
      </c>
    </row>
    <row r="50" spans="2:6" ht="13.5">
      <c r="B50" s="27" t="s">
        <v>58</v>
      </c>
      <c r="C50" s="24">
        <v>53.54041603195942</v>
      </c>
      <c r="D50" s="24">
        <v>77.16904486511467</v>
      </c>
      <c r="E50" s="24">
        <v>1.2986848718731108</v>
      </c>
      <c r="F50" s="60">
        <v>-0.0583</v>
      </c>
    </row>
    <row r="51" spans="2:6" ht="13.5">
      <c r="B51" s="27" t="s">
        <v>59</v>
      </c>
      <c r="C51" s="24">
        <v>53.062249770667734</v>
      </c>
      <c r="D51" s="24">
        <v>77.4589235518253</v>
      </c>
      <c r="E51" s="24">
        <v>-0.6409169650882401</v>
      </c>
      <c r="F51" s="60">
        <v>-0.0372</v>
      </c>
    </row>
    <row r="52" spans="2:6" ht="13.5">
      <c r="B52" s="27" t="s">
        <v>60</v>
      </c>
      <c r="C52" s="24">
        <v>53.84239369489894</v>
      </c>
      <c r="D52" s="24">
        <v>76.84355741762866</v>
      </c>
      <c r="E52" s="24">
        <v>-2.270636170531379</v>
      </c>
      <c r="F52" s="60">
        <v>-0.0195</v>
      </c>
    </row>
    <row r="53" spans="2:6" ht="13.5">
      <c r="B53" s="27" t="s">
        <v>61</v>
      </c>
      <c r="C53" s="24">
        <v>55.43289317642149</v>
      </c>
      <c r="D53" s="24">
        <v>75.67622284422147</v>
      </c>
      <c r="E53" s="24">
        <v>-3.055389402905385</v>
      </c>
      <c r="F53" s="60">
        <v>-0.0017</v>
      </c>
    </row>
    <row r="54" spans="2:6" ht="13.5">
      <c r="B54" s="27" t="s">
        <v>62</v>
      </c>
      <c r="C54" s="24">
        <v>56.70409216545821</v>
      </c>
      <c r="D54" s="24">
        <v>74.7778960580303</v>
      </c>
      <c r="E54" s="24">
        <v>-2.368062128334089</v>
      </c>
      <c r="F54" s="60">
        <v>-0.0052</v>
      </c>
    </row>
    <row r="55" spans="2:7" ht="13.5">
      <c r="B55" s="27" t="s">
        <v>63</v>
      </c>
      <c r="C55" s="24">
        <v>56.793387792860166</v>
      </c>
      <c r="D55" s="24">
        <v>-74.55546829874844</v>
      </c>
      <c r="E55" s="24">
        <v>-0.019746820429083996</v>
      </c>
      <c r="F55" s="60">
        <v>-0.216</v>
      </c>
      <c r="G55" s="60">
        <v>-0.028499999999999998</v>
      </c>
    </row>
    <row r="56" spans="2:7" ht="13.5">
      <c r="B56" s="27" t="s">
        <v>64</v>
      </c>
      <c r="C56" s="24">
        <v>56.273170018553564</v>
      </c>
      <c r="D56" s="24">
        <v>-74.86286944942509</v>
      </c>
      <c r="E56" s="24">
        <v>1.843081471451781</v>
      </c>
      <c r="F56" s="60">
        <v>-0.208</v>
      </c>
      <c r="G56" s="60">
        <v>-0.02049999999999999</v>
      </c>
    </row>
    <row r="57" spans="2:7" ht="13.5">
      <c r="B57" s="27" t="s">
        <v>65</v>
      </c>
      <c r="C57" s="24">
        <v>54.54897056778653</v>
      </c>
      <c r="D57" s="24">
        <v>-76.03667516518134</v>
      </c>
      <c r="E57" s="24">
        <v>3.028730453008533</v>
      </c>
      <c r="F57" s="60">
        <v>-0.2304</v>
      </c>
      <c r="G57" s="60">
        <v>-0.042899999999999994</v>
      </c>
    </row>
    <row r="58" spans="2:7" ht="13.5">
      <c r="B58" s="27" t="s">
        <v>66</v>
      </c>
      <c r="C58" s="24">
        <v>52.736839745535335</v>
      </c>
      <c r="D58" s="24">
        <v>-77.341580865244</v>
      </c>
      <c r="E58" s="24">
        <v>1.4211189284052246</v>
      </c>
      <c r="F58" s="60">
        <v>-0.296</v>
      </c>
      <c r="G58" s="60">
        <v>-0.10849999999999999</v>
      </c>
    </row>
    <row r="59" spans="2:7" ht="13.5">
      <c r="B59" s="27" t="s">
        <v>67</v>
      </c>
      <c r="C59" s="24">
        <v>52.71112398587932</v>
      </c>
      <c r="D59" s="24">
        <v>-77.43215618756241</v>
      </c>
      <c r="E59" s="24">
        <v>-0.9493109321131729</v>
      </c>
      <c r="F59" s="60">
        <v>-0.3206</v>
      </c>
      <c r="G59" s="60">
        <v>-0.1331</v>
      </c>
    </row>
    <row r="60" spans="2:7" ht="13.5">
      <c r="B60" s="27" t="s">
        <v>68</v>
      </c>
      <c r="C60" s="24">
        <v>53.850029902964884</v>
      </c>
      <c r="D60" s="24">
        <v>-76.67603486238572</v>
      </c>
      <c r="E60" s="24">
        <v>-2.309615648719882</v>
      </c>
      <c r="F60" s="60">
        <v>-0.3103</v>
      </c>
      <c r="G60" s="60">
        <v>-0.12280000000000002</v>
      </c>
    </row>
    <row r="61" spans="2:7" ht="13.5">
      <c r="B61" s="27" t="s">
        <v>69</v>
      </c>
      <c r="C61" s="24">
        <v>56.76127103132066</v>
      </c>
      <c r="D61" s="24">
        <v>-74.60163379331206</v>
      </c>
      <c r="E61" s="24">
        <v>-0.7485074903509372</v>
      </c>
      <c r="F61" s="60">
        <v>-0.2229</v>
      </c>
      <c r="G61" s="60">
        <v>-0.03539999999999999</v>
      </c>
    </row>
    <row r="62" spans="2:7" ht="13.5">
      <c r="B62" s="27" t="s">
        <v>70</v>
      </c>
      <c r="C62" s="24">
        <v>55.37524521988042</v>
      </c>
      <c r="D62" s="24">
        <v>-75.60898125908906</v>
      </c>
      <c r="E62" s="24">
        <v>-2.294799387537206</v>
      </c>
      <c r="F62" s="60">
        <v>-0.2766</v>
      </c>
      <c r="G62" s="60">
        <v>-0.08910000000000001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38841.39224537037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-0.14671875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-0.0016679256687316402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-0.3206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0.31893207433126836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0.12227031375194877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57.437005503513426</v>
      </c>
      <c r="D47" s="24">
        <v>74.33420297341715</v>
      </c>
      <c r="E47" s="24">
        <v>-0.4608920161671175</v>
      </c>
      <c r="F47" s="60">
        <v>-0.0297</v>
      </c>
    </row>
    <row r="48" spans="2:6" ht="13.5">
      <c r="B48" s="27" t="s">
        <v>56</v>
      </c>
      <c r="C48" s="24">
        <v>57.15303740702839</v>
      </c>
      <c r="D48" s="24">
        <v>74.60655738497158</v>
      </c>
      <c r="E48" s="24">
        <v>1.0690596138419721</v>
      </c>
      <c r="F48" s="60">
        <v>-0.0508</v>
      </c>
    </row>
    <row r="49" spans="2:6" ht="13.5">
      <c r="B49" s="27" t="s">
        <v>57</v>
      </c>
      <c r="C49" s="24">
        <v>55.233361541523685</v>
      </c>
      <c r="D49" s="24">
        <v>76.05816317754508</v>
      </c>
      <c r="E49" s="24">
        <v>2.3868024090129345</v>
      </c>
      <c r="F49" s="60">
        <v>-0.0643</v>
      </c>
    </row>
    <row r="50" spans="2:6" ht="13.5">
      <c r="B50" s="27" t="s">
        <v>58</v>
      </c>
      <c r="C50" s="24">
        <v>53.57468232005308</v>
      </c>
      <c r="D50" s="24">
        <v>77.21620831102476</v>
      </c>
      <c r="E50" s="24">
        <v>1.2966491283118777</v>
      </c>
      <c r="F50" s="60">
        <v>-0.0583</v>
      </c>
    </row>
    <row r="51" spans="2:6" ht="13.5">
      <c r="B51" s="27" t="s">
        <v>59</v>
      </c>
      <c r="C51" s="24">
        <v>53.08407598569658</v>
      </c>
      <c r="D51" s="24">
        <v>77.48896474767486</v>
      </c>
      <c r="E51" s="24">
        <v>-0.6422135149336485</v>
      </c>
      <c r="F51" s="60">
        <v>-0.0372</v>
      </c>
    </row>
    <row r="52" spans="2:6" ht="13.5">
      <c r="B52" s="27" t="s">
        <v>60</v>
      </c>
      <c r="C52" s="24">
        <v>53.85387193371904</v>
      </c>
      <c r="D52" s="24">
        <v>76.85935585842151</v>
      </c>
      <c r="E52" s="24">
        <v>-2.2713181000093456</v>
      </c>
      <c r="F52" s="60">
        <v>-0.0195</v>
      </c>
    </row>
    <row r="53" spans="2:6" ht="13.5">
      <c r="B53" s="27" t="s">
        <v>61</v>
      </c>
      <c r="C53" s="24">
        <v>55.43387296692812</v>
      </c>
      <c r="D53" s="24">
        <v>75.67757139840067</v>
      </c>
      <c r="E53" s="24">
        <v>-3.0554476113698565</v>
      </c>
      <c r="F53" s="60">
        <v>-0.0017</v>
      </c>
    </row>
    <row r="54" spans="2:6" ht="13.5">
      <c r="B54" s="27" t="s">
        <v>62</v>
      </c>
      <c r="C54" s="24">
        <v>56.707168736201155</v>
      </c>
      <c r="D54" s="24">
        <v>74.78213059445434</v>
      </c>
      <c r="E54" s="24">
        <v>-2.3682449097982046</v>
      </c>
      <c r="F54" s="60">
        <v>-0.0052</v>
      </c>
    </row>
    <row r="55" spans="2:7" ht="13.5">
      <c r="B55" s="27" t="s">
        <v>63</v>
      </c>
      <c r="C55" s="24">
        <v>56.92024518876105</v>
      </c>
      <c r="D55" s="24">
        <v>-74.73007250915498</v>
      </c>
      <c r="E55" s="24">
        <v>-0.012210101174714626</v>
      </c>
      <c r="F55" s="60">
        <v>-0.216</v>
      </c>
      <c r="G55" s="39">
        <v>-0.028499999999999998</v>
      </c>
    </row>
    <row r="56" spans="2:7" ht="13.5">
      <c r="B56" s="27" t="s">
        <v>64</v>
      </c>
      <c r="C56" s="24">
        <v>56.39534975416563</v>
      </c>
      <c r="D56" s="24">
        <v>-75.03103541355868</v>
      </c>
      <c r="E56" s="24">
        <v>1.8503402394478996</v>
      </c>
      <c r="F56" s="60">
        <v>-0.208</v>
      </c>
      <c r="G56" s="39">
        <v>-0.02049999999999999</v>
      </c>
    </row>
    <row r="57" spans="2:7" ht="13.5">
      <c r="B57" s="27" t="s">
        <v>65</v>
      </c>
      <c r="C57" s="24">
        <v>54.684316462196335</v>
      </c>
      <c r="D57" s="24">
        <v>-76.22296221930448</v>
      </c>
      <c r="E57" s="24">
        <v>3.0367715210226183</v>
      </c>
      <c r="F57" s="60">
        <v>-0.2304</v>
      </c>
      <c r="G57" s="39">
        <v>-0.042899999999999994</v>
      </c>
    </row>
    <row r="58" spans="2:7" ht="13.5">
      <c r="B58" s="27" t="s">
        <v>66</v>
      </c>
      <c r="C58" s="24">
        <v>52.910692363061635</v>
      </c>
      <c r="D58" s="24">
        <v>-77.58086847028525</v>
      </c>
      <c r="E58" s="24">
        <v>1.4314476394055284</v>
      </c>
      <c r="F58" s="60">
        <v>-0.296</v>
      </c>
      <c r="G58" s="39">
        <v>-0.10849999999999999</v>
      </c>
    </row>
    <row r="59" spans="2:7" ht="13.5">
      <c r="B59" s="27" t="s">
        <v>67</v>
      </c>
      <c r="C59" s="24">
        <v>52.89942770638201</v>
      </c>
      <c r="D59" s="24">
        <v>-77.69133395269009</v>
      </c>
      <c r="E59" s="24">
        <v>-0.938123669968963</v>
      </c>
      <c r="F59" s="60">
        <v>-0.3206</v>
      </c>
      <c r="G59" s="39">
        <v>-0.1331</v>
      </c>
    </row>
    <row r="60" spans="2:7" ht="13.5">
      <c r="B60" s="27" t="s">
        <v>68</v>
      </c>
      <c r="C60" s="24">
        <v>54.03233713556723</v>
      </c>
      <c r="D60" s="24">
        <v>-76.92695924729621</v>
      </c>
      <c r="E60" s="24">
        <v>-2.2987846352233983</v>
      </c>
      <c r="F60" s="60">
        <v>-0.3103</v>
      </c>
      <c r="G60" s="39">
        <v>-0.12280000000000002</v>
      </c>
    </row>
    <row r="61" spans="2:7" ht="13.5">
      <c r="B61" s="27" t="s">
        <v>69</v>
      </c>
      <c r="C61" s="24">
        <v>56.89222497400313</v>
      </c>
      <c r="D61" s="24">
        <v>-74.78187643236055</v>
      </c>
      <c r="E61" s="24">
        <v>-0.7407274167467798</v>
      </c>
      <c r="F61" s="60">
        <v>-0.2229</v>
      </c>
      <c r="G61" s="39">
        <v>-0.03539999999999999</v>
      </c>
    </row>
    <row r="62" spans="2:7" ht="13.5">
      <c r="B62" s="27" t="s">
        <v>70</v>
      </c>
      <c r="C62" s="24">
        <v>55.53773779266461</v>
      </c>
      <c r="D62" s="24">
        <v>-75.8326329256871</v>
      </c>
      <c r="E62" s="24">
        <v>-2.2851455732218535</v>
      </c>
      <c r="F62" s="60">
        <v>-0.2766</v>
      </c>
      <c r="G62" s="39">
        <v>-0.08910000000000001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38841.39224537037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-0.14671875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-0.0016679256687316402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-0.3206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0.31893207433126836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0.12227031375194877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-0.017434519531150272</v>
      </c>
      <c r="D47" s="24">
        <v>-0.023996702176631857</v>
      </c>
      <c r="E47" s="24">
        <v>0.001035876543368175</v>
      </c>
      <c r="F47" s="60">
        <v>-0.0297</v>
      </c>
    </row>
    <row r="48" spans="2:6" ht="13.5">
      <c r="B48" s="27" t="s">
        <v>56</v>
      </c>
      <c r="C48" s="24">
        <v>-0.029836450111254464</v>
      </c>
      <c r="D48" s="24">
        <v>-0.041065882210816085</v>
      </c>
      <c r="E48" s="24">
        <v>0.0017721718560699262</v>
      </c>
      <c r="F48" s="60">
        <v>-0.0508</v>
      </c>
    </row>
    <row r="49" spans="2:6" ht="13.5">
      <c r="B49" s="27" t="s">
        <v>57</v>
      </c>
      <c r="C49" s="24">
        <v>-0.03776576729105585</v>
      </c>
      <c r="D49" s="24">
        <v>-0.051980109526297724</v>
      </c>
      <c r="E49" s="24">
        <v>0.002243692847416323</v>
      </c>
      <c r="F49" s="60">
        <v>-0.0643</v>
      </c>
    </row>
    <row r="50" spans="2:6" ht="13.5">
      <c r="B50" s="27" t="s">
        <v>58</v>
      </c>
      <c r="C50" s="24">
        <v>-0.0342662880936615</v>
      </c>
      <c r="D50" s="24">
        <v>-0.04716344591008692</v>
      </c>
      <c r="E50" s="24">
        <v>0.002035743561233039</v>
      </c>
      <c r="F50" s="60">
        <v>-0.0583</v>
      </c>
    </row>
    <row r="51" spans="2:6" ht="13.5">
      <c r="B51" s="27" t="s">
        <v>59</v>
      </c>
      <c r="C51" s="24">
        <v>-0.021826215028845297</v>
      </c>
      <c r="D51" s="24">
        <v>-0.030041195849562996</v>
      </c>
      <c r="E51" s="24">
        <v>0.0012965498454083901</v>
      </c>
      <c r="F51" s="60">
        <v>-0.0372</v>
      </c>
    </row>
    <row r="52" spans="2:6" ht="13.5">
      <c r="B52" s="27" t="s">
        <v>60</v>
      </c>
      <c r="C52" s="24">
        <v>-0.01147823882010357</v>
      </c>
      <c r="D52" s="24">
        <v>-0.015798440792849533</v>
      </c>
      <c r="E52" s="24">
        <v>0.0006819294779667473</v>
      </c>
      <c r="F52" s="60">
        <v>-0.0195</v>
      </c>
    </row>
    <row r="53" spans="2:6" ht="13.5">
      <c r="B53" s="27" t="s">
        <v>61</v>
      </c>
      <c r="C53" s="24">
        <v>-0.0009797905066335488</v>
      </c>
      <c r="D53" s="24">
        <v>-0.0013485541792022104</v>
      </c>
      <c r="E53" s="24">
        <v>5.820846447157635E-05</v>
      </c>
      <c r="F53" s="60">
        <v>-0.0017</v>
      </c>
    </row>
    <row r="54" spans="2:6" ht="13.5">
      <c r="B54" s="27" t="s">
        <v>62</v>
      </c>
      <c r="C54" s="24">
        <v>-0.003076570742940987</v>
      </c>
      <c r="D54" s="24">
        <v>-0.004234536424050361</v>
      </c>
      <c r="E54" s="24">
        <v>0.00018278146411576657</v>
      </c>
      <c r="F54" s="60">
        <v>-0.0052</v>
      </c>
    </row>
    <row r="55" spans="2:7" ht="13.5">
      <c r="B55" s="27" t="s">
        <v>63</v>
      </c>
      <c r="C55" s="24">
        <v>-0.12685739590088474</v>
      </c>
      <c r="D55" s="24">
        <v>0.1746042104065424</v>
      </c>
      <c r="E55" s="24">
        <v>-0.00753671925436937</v>
      </c>
      <c r="F55" s="60">
        <v>-0.216</v>
      </c>
      <c r="G55" s="39">
        <v>-0.028499999999999998</v>
      </c>
    </row>
    <row r="56" spans="2:7" ht="13.5">
      <c r="B56" s="27" t="s">
        <v>64</v>
      </c>
      <c r="C56" s="24">
        <v>-0.12217973561206463</v>
      </c>
      <c r="D56" s="24">
        <v>0.16816596413359264</v>
      </c>
      <c r="E56" s="24">
        <v>-0.007258767996118687</v>
      </c>
      <c r="F56" s="60">
        <v>-0.208</v>
      </c>
      <c r="G56" s="39">
        <v>-0.02049999999999999</v>
      </c>
    </row>
    <row r="57" spans="2:7" ht="13.5">
      <c r="B57" s="27" t="s">
        <v>65</v>
      </c>
      <c r="C57" s="24">
        <v>-0.13534589440980227</v>
      </c>
      <c r="D57" s="24">
        <v>0.18628705412314162</v>
      </c>
      <c r="E57" s="24">
        <v>-0.00804106801408544</v>
      </c>
      <c r="F57" s="60">
        <v>-0.2304</v>
      </c>
      <c r="G57" s="39">
        <v>-0.042899999999999994</v>
      </c>
    </row>
    <row r="58" spans="2:7" ht="13.5">
      <c r="B58" s="27" t="s">
        <v>66</v>
      </c>
      <c r="C58" s="24">
        <v>-0.17385261752630043</v>
      </c>
      <c r="D58" s="24">
        <v>0.23928760504125535</v>
      </c>
      <c r="E58" s="24">
        <v>-0.010328711000303858</v>
      </c>
      <c r="F58" s="60">
        <v>-0.296</v>
      </c>
      <c r="G58" s="39">
        <v>-0.10849999999999999</v>
      </c>
    </row>
    <row r="59" spans="2:7" ht="13.5">
      <c r="B59" s="27" t="s">
        <v>67</v>
      </c>
      <c r="C59" s="24">
        <v>-0.18830372050269517</v>
      </c>
      <c r="D59" s="24">
        <v>0.2591777651276743</v>
      </c>
      <c r="E59" s="24">
        <v>-0.011187262144209842</v>
      </c>
      <c r="F59" s="60">
        <v>-0.3206</v>
      </c>
      <c r="G59" s="39">
        <v>-0.1331</v>
      </c>
    </row>
    <row r="60" spans="2:7" ht="13.5">
      <c r="B60" s="27" t="s">
        <v>68</v>
      </c>
      <c r="C60" s="24">
        <v>-0.18230723260234782</v>
      </c>
      <c r="D60" s="24">
        <v>0.2509243849104905</v>
      </c>
      <c r="E60" s="24">
        <v>-0.010831013496483521</v>
      </c>
      <c r="F60" s="60">
        <v>-0.3103</v>
      </c>
      <c r="G60" s="39">
        <v>-0.12280000000000002</v>
      </c>
    </row>
    <row r="61" spans="2:7" ht="13.5">
      <c r="B61" s="27" t="s">
        <v>69</v>
      </c>
      <c r="C61" s="24">
        <v>-0.13095394268246707</v>
      </c>
      <c r="D61" s="24">
        <v>0.1802426390484868</v>
      </c>
      <c r="E61" s="24">
        <v>-0.007780073604157445</v>
      </c>
      <c r="F61" s="60">
        <v>-0.2229</v>
      </c>
      <c r="G61" s="39">
        <v>-0.03539999999999999</v>
      </c>
    </row>
    <row r="62" spans="2:7" ht="13.5">
      <c r="B62" s="27" t="s">
        <v>70</v>
      </c>
      <c r="C62" s="24">
        <v>-0.16249257278418838</v>
      </c>
      <c r="D62" s="24">
        <v>0.22365166659803037</v>
      </c>
      <c r="E62" s="24">
        <v>-0.009653814315352616</v>
      </c>
      <c r="F62" s="60">
        <v>-0.2766</v>
      </c>
      <c r="G62" s="39">
        <v>-0.08910000000000001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38841.39224537037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8</v>
      </c>
      <c r="D36" s="44">
        <v>0</v>
      </c>
      <c r="E36" s="44">
        <v>0</v>
      </c>
      <c r="F36" s="44">
        <v>8</v>
      </c>
      <c r="G36" s="45">
        <v>50</v>
      </c>
      <c r="H36" s="56"/>
    </row>
    <row r="37" spans="2:8" ht="13.5">
      <c r="B37" s="49" t="s">
        <v>39</v>
      </c>
      <c r="C37" s="44">
        <v>8</v>
      </c>
      <c r="D37" s="44"/>
      <c r="E37" s="44">
        <v>0</v>
      </c>
      <c r="F37" s="44">
        <v>8</v>
      </c>
      <c r="G37" s="45">
        <v>50</v>
      </c>
      <c r="H37" s="56"/>
    </row>
    <row r="38" spans="2:8" ht="13.5">
      <c r="B38" s="49" t="s">
        <v>33</v>
      </c>
      <c r="C38" s="44"/>
      <c r="D38" s="44"/>
      <c r="E38" s="44"/>
      <c r="F38" s="44">
        <v>0</v>
      </c>
      <c r="G38" s="44">
        <v>50</v>
      </c>
      <c r="H38" s="57"/>
    </row>
    <row r="39" spans="2:8" ht="13.5">
      <c r="B39" s="49" t="s">
        <v>34</v>
      </c>
      <c r="C39" s="44">
        <v>16</v>
      </c>
      <c r="D39" s="44">
        <v>0</v>
      </c>
      <c r="E39" s="44">
        <v>0</v>
      </c>
      <c r="F39" s="44">
        <v>16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</v>
      </c>
      <c r="D42" s="42">
        <v>0.2591777651276743</v>
      </c>
      <c r="E42" s="42">
        <v>0.002243692847416323</v>
      </c>
      <c r="F42" s="51">
        <v>-0.0016679256687316402</v>
      </c>
    </row>
    <row r="43" spans="2:6" ht="13.5">
      <c r="B43" s="49" t="s">
        <v>13</v>
      </c>
      <c r="C43" s="42">
        <v>-0.18830372050269517</v>
      </c>
      <c r="D43" s="42">
        <v>-0.18830372050269517</v>
      </c>
      <c r="E43" s="42">
        <v>-0.18830372050269517</v>
      </c>
      <c r="F43" s="51">
        <v>-0.3206</v>
      </c>
    </row>
    <row r="44" spans="2:6" ht="13.5">
      <c r="B44" s="49" t="s">
        <v>14</v>
      </c>
      <c r="C44" s="42">
        <v>0.18830372050269517</v>
      </c>
      <c r="D44" s="42">
        <v>0.31115787465397204</v>
      </c>
      <c r="E44" s="42">
        <v>0.013430954991626165</v>
      </c>
      <c r="F44" s="51">
        <v>0.31893207433126836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-0.08618480950914975</v>
      </c>
      <c r="D46" s="42">
        <v>0.09166952639498227</v>
      </c>
      <c r="E46" s="42">
        <v>-0.003956904735314427</v>
      </c>
      <c r="F46" s="51">
        <v>-0.14671875</v>
      </c>
    </row>
    <row r="47" spans="2:6" ht="13.5">
      <c r="B47" s="49" t="s">
        <v>26</v>
      </c>
      <c r="C47" s="42">
        <v>0.11074297008809068</v>
      </c>
      <c r="D47" s="42">
        <v>0.15242454463555455</v>
      </c>
      <c r="E47" s="42">
        <v>0.00657931972540666</v>
      </c>
      <c r="F47" s="51">
        <v>0.18852197399588383</v>
      </c>
    </row>
    <row r="48" spans="2:6" ht="13.5">
      <c r="B48" s="49" t="s">
        <v>27</v>
      </c>
      <c r="C48" s="42">
        <v>0.07182336877871671</v>
      </c>
      <c r="D48" s="42">
        <v>0.12577202545505708</v>
      </c>
      <c r="E48" s="42">
        <v>0.005428846700336655</v>
      </c>
      <c r="F48" s="51">
        <v>0.12227031375194877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2</v>
      </c>
      <c r="F1" t="s">
        <v>21</v>
      </c>
      <c r="G1">
        <v>16</v>
      </c>
    </row>
    <row r="2" spans="2:3" ht="12.75">
      <c r="B2">
        <v>-0.1875</v>
      </c>
      <c r="C2">
        <f>MAX(GaussDistr_1)-1</f>
        <v>2</v>
      </c>
    </row>
    <row r="3" spans="1:16" ht="12.75">
      <c r="A3" t="str">
        <f>"-3s"</f>
        <v>-3s</v>
      </c>
      <c r="B3">
        <v>-0.5135296912558464</v>
      </c>
      <c r="C3">
        <f aca="true" t="shared" si="0" ref="C3:C33">NORMDIST(B3,AveDev3D_0,StandardDev3D_0,FALSE)*NumPoints_7*I3</f>
        <v>0.014181914918201609</v>
      </c>
      <c r="D3">
        <v>0</v>
      </c>
      <c r="F3" t="s">
        <v>17</v>
      </c>
      <c r="G3">
        <v>15</v>
      </c>
      <c r="I3">
        <f>B5-B4</f>
        <v>0.02445406275038975</v>
      </c>
      <c r="N3">
        <v>0.1875</v>
      </c>
      <c r="O3">
        <v>-0.1875</v>
      </c>
      <c r="P3">
        <v>-0.14671875</v>
      </c>
    </row>
    <row r="4" spans="1:16" ht="12.75">
      <c r="B4">
        <v>-0.4890756285054566</v>
      </c>
      <c r="C4">
        <f t="shared" si="0"/>
        <v>0.02532944506553584</v>
      </c>
      <c r="D4">
        <v>0</v>
      </c>
      <c r="F4" t="s">
        <v>18</v>
      </c>
      <c r="G4">
        <v>5</v>
      </c>
      <c r="I4">
        <f>I3</f>
        <v>0.02445406275038975</v>
      </c>
      <c r="N4">
        <v>0.1875</v>
      </c>
      <c r="O4">
        <v>-0.1875</v>
      </c>
      <c r="P4">
        <v>-0.14671875</v>
      </c>
    </row>
    <row r="5" spans="1:16" ht="12.75">
      <c r="B5">
        <v>-0.46462156575506686</v>
      </c>
      <c r="C5">
        <f t="shared" si="0"/>
        <v>0.04346550154779391</v>
      </c>
      <c r="D5">
        <v>0</v>
      </c>
      <c r="I5">
        <f>I4</f>
        <v>0.02445406275038975</v>
      </c>
      <c r="N5">
        <v>0.1875</v>
      </c>
      <c r="O5">
        <v>-0.1875</v>
      </c>
      <c r="P5">
        <v>-0.14671875</v>
      </c>
    </row>
    <row r="6" spans="1:16" ht="12.75">
      <c r="B6">
        <v>-0.4401675030046771</v>
      </c>
      <c r="C6">
        <f t="shared" si="0"/>
        <v>0.07166249694349719</v>
      </c>
      <c r="D6">
        <v>0</v>
      </c>
      <c r="I6">
        <f aca="true" t="shared" si="1" ref="I6:I33">I5</f>
        <v>0.02445406275038975</v>
      </c>
      <c r="N6">
        <v>0.1875</v>
      </c>
      <c r="O6">
        <v>-0.1875</v>
      </c>
      <c r="P6">
        <v>-0.14671875</v>
      </c>
    </row>
    <row r="7" spans="1:16" ht="12.75">
      <c r="B7">
        <v>-0.4157134402542873</v>
      </c>
      <c r="C7">
        <f t="shared" si="0"/>
        <v>0.11351869710794056</v>
      </c>
      <c r="D7">
        <v>0</v>
      </c>
      <c r="I7">
        <f t="shared" si="1"/>
        <v>0.02445406275038975</v>
      </c>
      <c r="N7">
        <v>0.1875</v>
      </c>
      <c r="O7">
        <v>-0.1875</v>
      </c>
      <c r="P7">
        <v>-0.14671875</v>
      </c>
    </row>
    <row r="8" spans="1:16" ht="12.75">
      <c r="A8" t="str">
        <f>"-2s"</f>
        <v>-2s</v>
      </c>
      <c r="B8">
        <v>-0.39125937750389755</v>
      </c>
      <c r="C8">
        <f t="shared" si="0"/>
        <v>0.17277109284220174</v>
      </c>
      <c r="D8">
        <v>0</v>
      </c>
      <c r="I8">
        <f t="shared" si="1"/>
        <v>0.02445406275038975</v>
      </c>
      <c r="N8">
        <v>0.1875</v>
      </c>
      <c r="O8">
        <v>-0.1875</v>
      </c>
      <c r="P8">
        <v>-0.14671875</v>
      </c>
    </row>
    <row r="9" spans="1:16" ht="12.75">
      <c r="B9">
        <v>-0.3668053147535078</v>
      </c>
      <c r="C9">
        <f t="shared" si="0"/>
        <v>0.2526405065628612</v>
      </c>
      <c r="D9">
        <v>0</v>
      </c>
      <c r="I9">
        <f t="shared" si="1"/>
        <v>0.02445406275038975</v>
      </c>
      <c r="N9">
        <v>0.1875</v>
      </c>
      <c r="O9">
        <v>-0.1875</v>
      </c>
      <c r="P9">
        <v>-0.14671875</v>
      </c>
    </row>
    <row r="10" spans="1:16" ht="12.75">
      <c r="B10">
        <v>-0.34235125200311806</v>
      </c>
      <c r="C10">
        <f t="shared" si="0"/>
        <v>0.3549466709742576</v>
      </c>
      <c r="D10">
        <v>1</v>
      </c>
      <c r="I10">
        <f t="shared" si="1"/>
        <v>0.02445406275038975</v>
      </c>
      <c r="N10">
        <v>0.1875</v>
      </c>
      <c r="O10">
        <v>-0.1875</v>
      </c>
      <c r="P10">
        <v>-0.14671875</v>
      </c>
    </row>
    <row r="11" spans="1:16" ht="12.75">
      <c r="B11">
        <v>-0.3178971892527283</v>
      </c>
      <c r="C11">
        <f t="shared" si="0"/>
        <v>0.4791278900343832</v>
      </c>
      <c r="D11">
        <v>2</v>
      </c>
      <c r="I11">
        <f t="shared" si="1"/>
        <v>0.02445406275038975</v>
      </c>
      <c r="N11">
        <v>0.1875</v>
      </c>
      <c r="O11">
        <v>-0.1875</v>
      </c>
      <c r="P11">
        <v>-0.14671875</v>
      </c>
    </row>
    <row r="12" spans="1:16" ht="12.75">
      <c r="B12">
        <v>-0.29344312650233856</v>
      </c>
      <c r="C12">
        <f t="shared" si="0"/>
        <v>0.6213953759462811</v>
      </c>
      <c r="D12">
        <v>1</v>
      </c>
      <c r="I12">
        <f t="shared" si="1"/>
        <v>0.02445406275038975</v>
      </c>
      <c r="N12">
        <v>0.1875</v>
      </c>
      <c r="O12">
        <v>-0.1875</v>
      </c>
      <c r="P12">
        <v>-0.14671875</v>
      </c>
    </row>
    <row r="13" spans="1:16" ht="12.75">
      <c r="B13">
        <v>-0.26898906375194875</v>
      </c>
      <c r="C13">
        <f t="shared" si="0"/>
        <v>0.7743063184612587</v>
      </c>
      <c r="D13">
        <v>0</v>
      </c>
      <c r="I13">
        <f t="shared" si="1"/>
        <v>0.02445406275038975</v>
      </c>
      <c r="N13">
        <v>0.1875</v>
      </c>
      <c r="O13">
        <v>-0.1875</v>
      </c>
      <c r="P13">
        <v>-0.14671875</v>
      </c>
    </row>
    <row r="14" spans="1:16" ht="12.75">
      <c r="B14">
        <v>-0.24453500100155903</v>
      </c>
      <c r="C14">
        <f t="shared" si="0"/>
        <v>0.9270129688367442</v>
      </c>
      <c r="D14">
        <v>2</v>
      </c>
      <c r="I14">
        <f t="shared" si="1"/>
        <v>0.02445406275038975</v>
      </c>
      <c r="N14">
        <v>0.1875</v>
      </c>
      <c r="O14">
        <v>-0.1875</v>
      </c>
      <c r="P14">
        <v>-0.14671875</v>
      </c>
    </row>
    <row r="15" spans="1:16" ht="12.75">
      <c r="B15">
        <v>-0.22008093825116928</v>
      </c>
      <c r="C15">
        <f t="shared" si="0"/>
        <v>1.0663187292537584</v>
      </c>
      <c r="D15">
        <v>2</v>
      </c>
      <c r="I15">
        <f t="shared" si="1"/>
        <v>0.02445406275038975</v>
      </c>
      <c r="N15">
        <v>0.1875</v>
      </c>
      <c r="O15">
        <v>-0.1875</v>
      </c>
      <c r="P15">
        <v>-0.14671875</v>
      </c>
    </row>
    <row r="16" spans="1:16" ht="12.75">
      <c r="B16">
        <v>-0.1956268755007795</v>
      </c>
      <c r="C16">
        <f t="shared" si="0"/>
        <v>1.1784644489706342</v>
      </c>
      <c r="D16">
        <v>0</v>
      </c>
      <c r="I16">
        <f t="shared" si="1"/>
        <v>0.02445406275038975</v>
      </c>
      <c r="N16">
        <v>0.1875</v>
      </c>
      <c r="O16">
        <v>-0.1875</v>
      </c>
      <c r="P16">
        <v>-0.14671875</v>
      </c>
    </row>
    <row r="17" spans="1:16" ht="12.75">
      <c r="B17">
        <v>-0.17117281275038976</v>
      </c>
      <c r="C17">
        <f t="shared" si="0"/>
        <v>1.2513366207214587</v>
      </c>
      <c r="D17">
        <v>0</v>
      </c>
      <c r="I17">
        <f t="shared" si="1"/>
        <v>0.02445406275038975</v>
      </c>
      <c r="N17">
        <v>0.1875</v>
      </c>
      <c r="O17">
        <v>-0.1875</v>
      </c>
      <c r="P17">
        <v>-0.14671875</v>
      </c>
    </row>
    <row r="18" spans="1:16" ht="12.75">
      <c r="A18" t="str">
        <f>"0"</f>
        <v>0</v>
      </c>
      <c r="B18">
        <v>-0.14671875</v>
      </c>
      <c r="C18">
        <f t="shared" si="0"/>
        <v>1.2766152972845843</v>
      </c>
      <c r="D18">
        <v>0</v>
      </c>
      <c r="I18">
        <f t="shared" si="1"/>
        <v>0.02445406275038975</v>
      </c>
      <c r="N18">
        <v>0.1875</v>
      </c>
      <c r="O18">
        <v>-0.1875</v>
      </c>
      <c r="P18">
        <v>-0.14671875</v>
      </c>
    </row>
    <row r="19" spans="1:9" ht="12.75">
      <c r="B19">
        <v>-0.12226468724961026</v>
      </c>
      <c r="C19">
        <f t="shared" si="0"/>
        <v>1.2513366207214587</v>
      </c>
      <c r="D19">
        <v>0</v>
      </c>
      <c r="I19">
        <f t="shared" si="1"/>
        <v>0.02445406275038975</v>
      </c>
    </row>
    <row r="20" spans="1:9" ht="12.75">
      <c r="B20">
        <v>-0.0978106244992205</v>
      </c>
      <c r="C20">
        <f t="shared" si="0"/>
        <v>1.1784644489706342</v>
      </c>
      <c r="D20">
        <v>0</v>
      </c>
      <c r="I20">
        <f t="shared" si="1"/>
        <v>0.02445406275038975</v>
      </c>
    </row>
    <row r="21" spans="1:9" ht="12.75">
      <c r="B21">
        <v>-0.07335656174883073</v>
      </c>
      <c r="C21">
        <f t="shared" si="0"/>
        <v>1.0663187292537584</v>
      </c>
      <c r="D21">
        <v>3</v>
      </c>
      <c r="I21">
        <f t="shared" si="1"/>
        <v>0.02445406275038975</v>
      </c>
    </row>
    <row r="22" spans="1:9" ht="12.75">
      <c r="B22">
        <v>-0.048902498998440985</v>
      </c>
      <c r="C22">
        <f t="shared" si="0"/>
        <v>0.9270129688367442</v>
      </c>
      <c r="D22">
        <v>2</v>
      </c>
      <c r="I22">
        <f t="shared" si="1"/>
        <v>0.02445406275038975</v>
      </c>
    </row>
    <row r="23" spans="1:9" ht="12.75">
      <c r="B23">
        <v>-0.024448436248051236</v>
      </c>
      <c r="C23">
        <f t="shared" si="0"/>
        <v>0.7743063184612585</v>
      </c>
      <c r="D23">
        <v>3</v>
      </c>
      <c r="I23">
        <f t="shared" si="1"/>
        <v>0.02445406275038975</v>
      </c>
    </row>
    <row r="24" spans="1:9" ht="12.75">
      <c r="B24">
        <v>5.626502338540451E-06</v>
      </c>
      <c r="C24">
        <f t="shared" si="0"/>
        <v>0.6213953759462811</v>
      </c>
      <c r="D24">
        <v>0</v>
      </c>
      <c r="I24">
        <f t="shared" si="1"/>
        <v>0.02445406275038975</v>
      </c>
    </row>
    <row r="25" spans="1:9" ht="12.75">
      <c r="B25">
        <v>0.02445968925272829</v>
      </c>
      <c r="C25">
        <f t="shared" si="0"/>
        <v>0.4791278900343832</v>
      </c>
      <c r="D25">
        <v>0</v>
      </c>
      <c r="I25">
        <f t="shared" si="1"/>
        <v>0.02445406275038975</v>
      </c>
    </row>
    <row r="26" spans="1:9" ht="12.75">
      <c r="B26">
        <v>0.04891375200311804</v>
      </c>
      <c r="C26">
        <f t="shared" si="0"/>
        <v>0.3549466709742576</v>
      </c>
      <c r="D26">
        <v>0</v>
      </c>
      <c r="I26">
        <f t="shared" si="1"/>
        <v>0.02445406275038975</v>
      </c>
    </row>
    <row r="27" spans="1:9" ht="12.75">
      <c r="B27">
        <v>0.07336781475350779</v>
      </c>
      <c r="C27">
        <f t="shared" si="0"/>
        <v>0.2526405065628612</v>
      </c>
      <c r="D27">
        <v>0</v>
      </c>
      <c r="I27">
        <f t="shared" si="1"/>
        <v>0.02445406275038975</v>
      </c>
    </row>
    <row r="28" spans="1:9" ht="12.75">
      <c r="A28" t="str">
        <f>"2s"</f>
        <v>2s</v>
      </c>
      <c r="B28">
        <v>0.09782187750389754</v>
      </c>
      <c r="C28">
        <f t="shared" si="0"/>
        <v>0.17277109284220174</v>
      </c>
      <c r="D28">
        <v>0</v>
      </c>
      <c r="I28">
        <f t="shared" si="1"/>
        <v>0.02445406275038975</v>
      </c>
    </row>
    <row r="29" spans="1:9" ht="12.75">
      <c r="B29">
        <v>0.12227594025428729</v>
      </c>
      <c r="C29">
        <f t="shared" si="0"/>
        <v>0.11351869710794056</v>
      </c>
      <c r="D29">
        <v>0</v>
      </c>
      <c r="I29">
        <f t="shared" si="1"/>
        <v>0.02445406275038975</v>
      </c>
    </row>
    <row r="30" spans="1:9" ht="12.75">
      <c r="B30">
        <v>0.1467300030046771</v>
      </c>
      <c r="C30">
        <f t="shared" si="0"/>
        <v>0.07166249694349719</v>
      </c>
      <c r="D30">
        <v>0</v>
      </c>
      <c r="I30">
        <f t="shared" si="1"/>
        <v>0.02445406275038975</v>
      </c>
    </row>
    <row r="31" spans="1:9" ht="12.75">
      <c r="B31">
        <v>0.17118406575506684</v>
      </c>
      <c r="C31">
        <f t="shared" si="0"/>
        <v>0.04346550154779391</v>
      </c>
      <c r="D31">
        <v>0</v>
      </c>
      <c r="I31">
        <f t="shared" si="1"/>
        <v>0.02445406275038975</v>
      </c>
    </row>
    <row r="32" spans="1:9" ht="12.75">
      <c r="B32">
        <v>0.1956381285054566</v>
      </c>
      <c r="C32">
        <f t="shared" si="0"/>
        <v>0.02532944506553584</v>
      </c>
      <c r="D32">
        <v>0</v>
      </c>
      <c r="I32">
        <f t="shared" si="1"/>
        <v>0.02445406275038975</v>
      </c>
    </row>
    <row r="33" spans="1:9" ht="12.75">
      <c r="A33" t="str">
        <f>"3s"</f>
        <v>3s</v>
      </c>
      <c r="B33">
        <v>0.22009219125584634</v>
      </c>
      <c r="C33">
        <f t="shared" si="0"/>
        <v>0.014181914918201609</v>
      </c>
      <c r="D33">
        <v>0</v>
      </c>
      <c r="I33">
        <f t="shared" si="1"/>
        <v>0.02445406275038975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2006-05-04T13:25:10Z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