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<sst xmlns="http://schemas.openxmlformats.org/spreadsheetml/2006/main" count="232" uniqueCount="85">
  <si>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</si>
  <si>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</si>
  <si>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</si>
  <si>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</si>
  <si>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</si>
  <si>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</si>
  <si>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</si>
  <si>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</si>
  <si>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</si>
  <si>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</si>
  <si>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</si>
  <si>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</si>
  <si>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</si>
  <si>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</si>
  <si>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</si>
  <si>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</si>
  <si>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</si>
  <si>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</si>
  <si>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</si>
  <si>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</si>
  <si>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</si>
  <si>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</si>
  <si>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</si>
  <si>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</si>
  <si>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</si>
  <si>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</si>
  <si>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</si>
  <si>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</si>
  <si>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</si>
  <si>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</si>
  <si>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</si>
  <si>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</si>
  <si>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</si>
  <si>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</si>
  <si>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</si>
  <si>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</si>
  <si>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</si>
  <si>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</si>
  <si>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</si>
  <si>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</si>
  <si>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</si>
  <si>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</si>
  <si>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</si>
  <si>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</si>
  <si>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</si>
  <si>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</si>
  <si>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</si>
  <si>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NB PORT FINAL NUMBERS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</si>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</sst>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28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538007"/>
        <c:axId val="341888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264465"/>
        <c:axId val="17835866"/>
      </c:scatterChart>
      <c:val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8880"/>
        <c:crosses val="max"/>
        <c:crossBetween val="midCat"/>
        <c:dispUnits/>
      </c:valAx>
      <c:valAx>
        <c:axId val="34188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 val="max"/>
        <c:crossBetween val="midCat"/>
        <c:dispUnits/>
      </c:valAx>
      <c:valAx>
        <c:axId val="39264465"/>
        <c:scaling>
          <c:orientation val="minMax"/>
        </c:scaling>
        <c:axPos val="b"/>
        <c:delete val="1"/>
        <c:majorTickMark val="in"/>
        <c:minorTickMark val="none"/>
        <c:tickLblPos val="nextTo"/>
        <c:crossAx val="17835866"/>
        <c:crosses val="max"/>
        <c:crossBetween val="midCat"/>
        <c:dispUnits/>
      </c:valAx>
      <c:valAx>
        <c:axId val="17835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644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346463"/>
        <c:axId val="579004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</c:v>
                </c:pt>
                <c:pt idx="1">
                  <c:v>0.04907579981447576</c:v>
                </c:pt>
                <c:pt idx="2">
                  <c:v>0.08421440924885065</c:v>
                </c:pt>
                <c:pt idx="3">
                  <c:v>0.1388460878280255</c:v>
                </c:pt>
                <c:pt idx="4">
                  <c:v>0.2199424756466348</c:v>
                </c:pt>
                <c:pt idx="5">
                  <c:v>0.33474399238176533</c:v>
                </c:pt>
                <c:pt idx="6">
                  <c:v>0.4894909814655424</c:v>
                </c:pt>
                <c:pt idx="7">
                  <c:v>0.687709175012622</c:v>
                </c:pt>
                <c:pt idx="8">
                  <c:v>0.9283102869416154</c:v>
                </c:pt>
                <c:pt idx="9">
                  <c:v>1.2039535408959177</c:v>
                </c:pt>
                <c:pt idx="10">
                  <c:v>1.5002184920186845</c:v>
                </c:pt>
                <c:pt idx="11">
                  <c:v>1.7960876271211883</c:v>
                </c:pt>
                <c:pt idx="12">
                  <c:v>2.065992537929152</c:v>
                </c:pt>
                <c:pt idx="13">
                  <c:v>2.2832748698805987</c:v>
                </c:pt>
                <c:pt idx="14">
                  <c:v>2.42446470264782</c:v>
                </c:pt>
                <c:pt idx="15">
                  <c:v>2.4734421384888763</c:v>
                </c:pt>
                <c:pt idx="16">
                  <c:v>2.42446470264782</c:v>
                </c:pt>
                <c:pt idx="17">
                  <c:v>2.2832748698805987</c:v>
                </c:pt>
                <c:pt idx="18">
                  <c:v>2.065992537929152</c:v>
                </c:pt>
                <c:pt idx="19">
                  <c:v>1.7960876271211883</c:v>
                </c:pt>
                <c:pt idx="20">
                  <c:v>1.5002184920186845</c:v>
                </c:pt>
                <c:pt idx="21">
                  <c:v>1.2039535408959177</c:v>
                </c:pt>
                <c:pt idx="22">
                  <c:v>0.9283102869416154</c:v>
                </c:pt>
                <c:pt idx="23">
                  <c:v>0.687709175012622</c:v>
                </c:pt>
                <c:pt idx="24">
                  <c:v>0.4894909814655424</c:v>
                </c:pt>
                <c:pt idx="25">
                  <c:v>0.33474399238176533</c:v>
                </c:pt>
                <c:pt idx="26">
                  <c:v>0.21994247564663438</c:v>
                </c:pt>
                <c:pt idx="27">
                  <c:v>0.1388460878280255</c:v>
                </c:pt>
                <c:pt idx="28">
                  <c:v>0.08421440924885065</c:v>
                </c:pt>
                <c:pt idx="29">
                  <c:v>0.049075799814475664</c:v>
                </c:pt>
                <c:pt idx="30">
                  <c:v>0.027477460154015566</c:v>
                </c:pt>
              </c:numCache>
            </c:numRef>
          </c:val>
          <c:smooth val="0"/>
        </c:ser>
        <c:axId val="51341913"/>
        <c:axId val="59424034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900440"/>
        <c:crosses val="autoZero"/>
        <c:auto val="0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346463"/>
        <c:crossesAt val="1"/>
        <c:crossBetween val="between"/>
        <c:dispUnits/>
      </c:valAx>
      <c:catAx>
        <c:axId val="51341913"/>
        <c:scaling>
          <c:orientation val="minMax"/>
        </c:scaling>
        <c:axPos val="b"/>
        <c:delete val="1"/>
        <c:majorTickMark val="in"/>
        <c:minorTickMark val="none"/>
        <c:tickLblPos val="nextTo"/>
        <c:crossAx val="59424034"/>
        <c:crosses val="autoZero"/>
        <c:auto val="0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41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</c:ser>
        <c:axId val="65054259"/>
        <c:axId val="48617420"/>
      </c:areaChart>
      <c:catAx>
        <c:axId val="6505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425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03597"/>
        <c:axId val="456969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619079"/>
        <c:axId val="1046284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96918"/>
        <c:crosses val="autoZero"/>
        <c:auto val="0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03597"/>
        <c:crossesAt val="1"/>
        <c:crossBetween val="between"/>
        <c:dispUnits/>
      </c:valAx>
      <c:catAx>
        <c:axId val="8619079"/>
        <c:scaling>
          <c:orientation val="minMax"/>
        </c:scaling>
        <c:axPos val="b"/>
        <c:delete val="1"/>
        <c:majorTickMark val="in"/>
        <c:minorTickMark val="none"/>
        <c:tickLblPos val="nextTo"/>
        <c:crossAx val="10462848"/>
        <c:crosses val="autoZero"/>
        <c:auto val="0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1"/>
        </c:ser>
        <c:axId val="27056769"/>
        <c:axId val="42184330"/>
      </c:lineChart>
      <c:catAx>
        <c:axId val="270567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0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56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114651"/>
        <c:axId val="614875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516949"/>
        <c:axId val="14434814"/>
      </c:line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87540"/>
        <c:crosses val="autoZero"/>
        <c:auto val="0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14651"/>
        <c:crossesAt val="1"/>
        <c:crossBetween val="between"/>
        <c:dispUnits/>
      </c:valAx>
      <c:catAx>
        <c:axId val="16516949"/>
        <c:scaling>
          <c:orientation val="minMax"/>
        </c:scaling>
        <c:axPos val="b"/>
        <c:delete val="1"/>
        <c:majorTickMark val="in"/>
        <c:minorTickMark val="none"/>
        <c:tickLblPos val="nextTo"/>
        <c:crossAx val="14434814"/>
        <c:crosses val="autoZero"/>
        <c:auto val="0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5169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</c:f>
              <c:numCache>
                <c:ptCount val="3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</c:f>
              <c:numCache>
                <c:ptCount val="3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</c:f>
              <c:numCache>
                <c:ptCount val="31"/>
                <c:pt idx="0">
                  <c:v>-0.19954838709677422</c:v>
                </c:pt>
                <c:pt idx="1">
                  <c:v>-0.19954838709677422</c:v>
                </c:pt>
                <c:pt idx="2">
                  <c:v>-0.19954838709677422</c:v>
                </c:pt>
                <c:pt idx="3">
                  <c:v>-0.19954838709677422</c:v>
                </c:pt>
                <c:pt idx="4">
                  <c:v>-0.19954838709677422</c:v>
                </c:pt>
                <c:pt idx="5">
                  <c:v>-0.19954838709677422</c:v>
                </c:pt>
                <c:pt idx="6">
                  <c:v>-0.19954838709677422</c:v>
                </c:pt>
                <c:pt idx="7">
                  <c:v>-0.19954838709677422</c:v>
                </c:pt>
                <c:pt idx="8">
                  <c:v>-0.19954838709677422</c:v>
                </c:pt>
                <c:pt idx="9">
                  <c:v>-0.19954838709677422</c:v>
                </c:pt>
                <c:pt idx="10">
                  <c:v>-0.19954838709677422</c:v>
                </c:pt>
                <c:pt idx="11">
                  <c:v>-0.19954838709677422</c:v>
                </c:pt>
                <c:pt idx="12">
                  <c:v>-0.19954838709677422</c:v>
                </c:pt>
                <c:pt idx="13">
                  <c:v>-0.19954838709677422</c:v>
                </c:pt>
                <c:pt idx="14">
                  <c:v>-0.19954838709677422</c:v>
                </c:pt>
                <c:pt idx="15">
                  <c:v>-0.19954838709677422</c:v>
                </c:pt>
                <c:pt idx="16">
                  <c:v>-0.19954838709677422</c:v>
                </c:pt>
                <c:pt idx="17">
                  <c:v>-0.19954838709677422</c:v>
                </c:pt>
                <c:pt idx="18">
                  <c:v>-0.19954838709677422</c:v>
                </c:pt>
                <c:pt idx="19">
                  <c:v>-0.19954838709677422</c:v>
                </c:pt>
                <c:pt idx="20">
                  <c:v>-0.19954838709677422</c:v>
                </c:pt>
                <c:pt idx="21">
                  <c:v>-0.19954838709677422</c:v>
                </c:pt>
                <c:pt idx="22">
                  <c:v>-0.19954838709677422</c:v>
                </c:pt>
                <c:pt idx="23">
                  <c:v>-0.19954838709677422</c:v>
                </c:pt>
                <c:pt idx="24">
                  <c:v>-0.19954838709677422</c:v>
                </c:pt>
                <c:pt idx="25">
                  <c:v>-0.19954838709677422</c:v>
                </c:pt>
                <c:pt idx="26">
                  <c:v>-0.19954838709677422</c:v>
                </c:pt>
                <c:pt idx="27">
                  <c:v>-0.19954838709677422</c:v>
                </c:pt>
                <c:pt idx="28">
                  <c:v>-0.19954838709677422</c:v>
                </c:pt>
                <c:pt idx="29">
                  <c:v>-0.19954838709677422</c:v>
                </c:pt>
                <c:pt idx="30">
                  <c:v>-0.19954838709677422</c:v>
                </c:pt>
              </c:numCache>
            </c:numRef>
          </c:val>
          <c:smooth val="0"/>
        </c:ser>
        <c:marker val="1"/>
        <c:axId val="62804463"/>
        <c:axId val="28369256"/>
      </c:lineChart>
      <c:catAx>
        <c:axId val="62804463"/>
        <c:scaling>
          <c:orientation val="minMax"/>
        </c:scaling>
        <c:axPos val="b"/>
        <c:delete val="1"/>
        <c:majorTickMark val="out"/>
        <c:minorTickMark val="none"/>
        <c:tickLblPos val="nextTo"/>
        <c:crossAx val="28369256"/>
        <c:crosses val="autoZero"/>
        <c:auto val="1"/>
        <c:lblOffset val="100"/>
        <c:noMultiLvlLbl val="0"/>
      </c:cat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80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996713"/>
        <c:axId val="162083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657603"/>
        <c:axId val="37809564"/>
      </c:line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208370"/>
        <c:crosses val="autoZero"/>
        <c:auto val="0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96713"/>
        <c:crossesAt val="1"/>
        <c:crossBetween val="between"/>
        <c:dispUnits/>
      </c:valAx>
      <c:catAx>
        <c:axId val="11657603"/>
        <c:scaling>
          <c:orientation val="minMax"/>
        </c:scaling>
        <c:axPos val="b"/>
        <c:delete val="1"/>
        <c:majorTickMark val="in"/>
        <c:minorTickMark val="none"/>
        <c:tickLblPos val="nextTo"/>
        <c:crossAx val="37809564"/>
        <c:crosses val="autoZero"/>
        <c:auto val="0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6576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41757"/>
        <c:axId val="42675814"/>
      </c:scatterChart>
      <c:val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814"/>
        <c:crosses val="max"/>
        <c:crossBetween val="midCat"/>
        <c:dispUnits/>
      </c:val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7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38919.34238425926</v>
      </c>
      <c r="H1" s="12"/>
      <c r="M1" s="53"/>
      <c r="N1" s="4"/>
    </row>
    <row r="2" spans="2:15" ht="13.5">
      <c r="B2" s="58" t="s">
        <v>49</v>
      </c>
      <c r="C2" s="64" t="s">
        <v>47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53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-0.19954838709677422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-0.1595</v>
      </c>
      <c r="H8" s="5"/>
    </row>
    <row r="9" spans="5:8" ht="13.5">
      <c r="E9" s="63" t="s">
        <v>13</v>
      </c>
      <c r="F9" s="63"/>
      <c r="G9" s="35">
        <v>-0.2529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0.09340000000000001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41.935483870967744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18</v>
      </c>
      <c r="L13" s="44"/>
      <c r="M13" s="44">
        <v>0</v>
      </c>
      <c r="N13" s="44">
        <v>18</v>
      </c>
      <c r="O13" s="45">
        <v>58.06451612903226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</v>
      </c>
      <c r="L15" s="44">
        <v>0</v>
      </c>
      <c r="M15" s="44">
        <v>0</v>
      </c>
      <c r="N15" s="44">
        <v>31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5.329070518200751E-15</v>
      </c>
      <c r="M18" s="42">
        <v>7.105427357601002E-15</v>
      </c>
      <c r="N18" s="51">
        <v>-0.1595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-0.2528665019413552</v>
      </c>
      <c r="L19" s="42">
        <v>-4.440892098500626E-15</v>
      </c>
      <c r="M19" s="42">
        <v>-7.105427357601002E-15</v>
      </c>
      <c r="N19" s="51">
        <v>-0.2529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0.2528665019413552</v>
      </c>
      <c r="L20" s="42">
        <v>9.769962616701378E-15</v>
      </c>
      <c r="M20" s="42">
        <v>1.4210854715202004E-14</v>
      </c>
      <c r="N20" s="51">
        <v>0.09340000000000001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-0.19955043742522646</v>
      </c>
      <c r="L22" s="42">
        <v>1.1102230246251565E-16</v>
      </c>
      <c r="M22" s="42">
        <v>-1.0851534724562013E-15</v>
      </c>
      <c r="N22" s="51">
        <v>-0.19954838709677422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0.20168471085962517</v>
      </c>
      <c r="L23" s="42">
        <v>2.392906382558543E-15</v>
      </c>
      <c r="M23" s="42">
        <v>3.0122895721956117E-15</v>
      </c>
      <c r="N23" s="51">
        <v>0.20168471085962517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0.029747106893429187</v>
      </c>
      <c r="L24" s="42">
        <v>2.4298417309597575E-15</v>
      </c>
      <c r="M24" s="42">
        <v>2.8564911030097444E-15</v>
      </c>
      <c r="N24" s="51">
        <v>0.02975843713378009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54</v>
      </c>
      <c r="C47" s="24">
        <v>98.40038199999998</v>
      </c>
      <c r="D47" s="24">
        <v>-13.376571000000045</v>
      </c>
      <c r="E47" s="24">
        <v>-0.05846100000004684</v>
      </c>
      <c r="F47" s="60">
        <v>-0.2393</v>
      </c>
      <c r="G47" s="60">
        <v>-0.05180000000000001</v>
      </c>
    </row>
    <row r="48" spans="2:7" ht="13.5">
      <c r="B48" s="27" t="s">
        <v>55</v>
      </c>
      <c r="C48" s="24">
        <v>98.41053299999999</v>
      </c>
      <c r="D48" s="24">
        <v>-12.35708400000007</v>
      </c>
      <c r="E48" s="24">
        <v>-1.4498660000000578</v>
      </c>
      <c r="F48" s="60">
        <v>-0.2291</v>
      </c>
      <c r="G48" s="60">
        <v>-0.0416</v>
      </c>
    </row>
    <row r="49" spans="2:7" ht="13.5">
      <c r="B49" s="27" t="s">
        <v>56</v>
      </c>
      <c r="C49" s="24">
        <v>98.42168099999999</v>
      </c>
      <c r="D49" s="24">
        <v>-11.307942000000041</v>
      </c>
      <c r="E49" s="24">
        <v>-3.6444690000000373</v>
      </c>
      <c r="F49" s="60">
        <v>-0.218</v>
      </c>
      <c r="G49" s="60">
        <v>-0.0305</v>
      </c>
    </row>
    <row r="50" spans="2:7" ht="13.5">
      <c r="B50" s="27" t="s">
        <v>57</v>
      </c>
      <c r="C50" s="24">
        <v>98.43224699999998</v>
      </c>
      <c r="D50" s="24">
        <v>-10.327307000000046</v>
      </c>
      <c r="E50" s="24">
        <v>-5.713736000000046</v>
      </c>
      <c r="F50" s="60">
        <v>-0.2074</v>
      </c>
      <c r="G50" s="60">
        <v>-0.0199</v>
      </c>
    </row>
    <row r="51" spans="2:7" ht="13.5">
      <c r="B51" s="27" t="s">
        <v>58</v>
      </c>
      <c r="C51" s="24">
        <v>98.44286899999997</v>
      </c>
      <c r="D51" s="24">
        <v>-9.140956000000065</v>
      </c>
      <c r="E51" s="24">
        <v>-8.046681000000033</v>
      </c>
      <c r="F51" s="60">
        <v>-0.1968</v>
      </c>
      <c r="G51" s="60">
        <v>-0.009300000000000003</v>
      </c>
    </row>
    <row r="52" spans="2:6" ht="13.5">
      <c r="B52" s="27" t="s">
        <v>59</v>
      </c>
      <c r="C52" s="24">
        <v>98.45386799999997</v>
      </c>
      <c r="D52" s="24">
        <v>-7.935968000000054</v>
      </c>
      <c r="E52" s="24">
        <v>-10.409902000000063</v>
      </c>
      <c r="F52" s="60">
        <v>-0.1858</v>
      </c>
    </row>
    <row r="53" spans="2:6" ht="13.5">
      <c r="B53" s="27" t="s">
        <v>60</v>
      </c>
      <c r="C53" s="24">
        <v>98.47385399999997</v>
      </c>
      <c r="D53" s="24">
        <v>-5.293223000000082</v>
      </c>
      <c r="E53" s="24">
        <v>-14.898337000000033</v>
      </c>
      <c r="F53" s="60">
        <v>-0.1658</v>
      </c>
    </row>
    <row r="54" spans="2:6" ht="13.5">
      <c r="B54" s="27" t="s">
        <v>61</v>
      </c>
      <c r="C54" s="24">
        <v>98.47976399999997</v>
      </c>
      <c r="D54" s="24">
        <v>-3.0571000000000694</v>
      </c>
      <c r="E54" s="24">
        <v>-16.24668200000004</v>
      </c>
      <c r="F54" s="60">
        <v>-0.1599</v>
      </c>
    </row>
    <row r="55" spans="2:6" ht="13.5">
      <c r="B55" s="27" t="s">
        <v>62</v>
      </c>
      <c r="C55" s="24">
        <v>98.47911399999998</v>
      </c>
      <c r="D55" s="24">
        <v>-0.6251290000000256</v>
      </c>
      <c r="E55" s="24">
        <v>-16.41981700000003</v>
      </c>
      <c r="F55" s="60">
        <v>-0.1605</v>
      </c>
    </row>
    <row r="56" spans="2:6" ht="13.5">
      <c r="B56" s="27" t="s">
        <v>63</v>
      </c>
      <c r="C56" s="24">
        <v>98.47221999999996</v>
      </c>
      <c r="D56" s="24">
        <v>1.885500999999975</v>
      </c>
      <c r="E56" s="24">
        <v>-15.375862000000058</v>
      </c>
      <c r="F56" s="60">
        <v>-0.1674</v>
      </c>
    </row>
    <row r="57" spans="2:7" ht="13.5">
      <c r="B57" s="27" t="s">
        <v>64</v>
      </c>
      <c r="C57" s="24">
        <v>98.413859</v>
      </c>
      <c r="D57" s="24">
        <v>12.195774000000002</v>
      </c>
      <c r="E57" s="24">
        <v>1.253696</v>
      </c>
      <c r="F57" s="60">
        <v>-0.2258</v>
      </c>
      <c r="G57" s="60">
        <v>-0.0383</v>
      </c>
    </row>
    <row r="58" spans="2:7" ht="13.5">
      <c r="B58" s="27" t="s">
        <v>65</v>
      </c>
      <c r="C58" s="24">
        <v>98.426689</v>
      </c>
      <c r="D58" s="24">
        <v>11.284524</v>
      </c>
      <c r="E58" s="24">
        <v>3.5387469999999994</v>
      </c>
      <c r="F58" s="60">
        <v>-0.213</v>
      </c>
      <c r="G58" s="60">
        <v>-0.025499999999999995</v>
      </c>
    </row>
    <row r="59" spans="2:7" ht="13.5">
      <c r="B59" s="27" t="s">
        <v>66</v>
      </c>
      <c r="C59" s="24">
        <v>98.412093</v>
      </c>
      <c r="D59" s="24">
        <v>12.694901000000002</v>
      </c>
      <c r="E59" s="24">
        <v>1.251255</v>
      </c>
      <c r="F59" s="60">
        <v>-0.2276</v>
      </c>
      <c r="G59" s="60">
        <v>-0.0401</v>
      </c>
    </row>
    <row r="60" spans="2:6" ht="13.5">
      <c r="B60" s="27" t="s">
        <v>67</v>
      </c>
      <c r="C60" s="24">
        <v>98.476753</v>
      </c>
      <c r="D60" s="24">
        <v>0.36066899999999835</v>
      </c>
      <c r="E60" s="24">
        <v>16.874345</v>
      </c>
      <c r="F60" s="60">
        <v>-0.1629</v>
      </c>
    </row>
    <row r="61" spans="2:6" ht="13.5">
      <c r="B61" s="27" t="s">
        <v>68</v>
      </c>
      <c r="C61" s="24">
        <v>98.480141</v>
      </c>
      <c r="D61" s="24">
        <v>3.200686</v>
      </c>
      <c r="E61" s="24">
        <v>16.950018</v>
      </c>
      <c r="F61" s="60">
        <v>-0.1595</v>
      </c>
    </row>
    <row r="62" spans="2:6" ht="13.5">
      <c r="B62" s="27" t="s">
        <v>69</v>
      </c>
      <c r="C62" s="24">
        <v>98.471744</v>
      </c>
      <c r="D62" s="24">
        <v>5.8417699999999995</v>
      </c>
      <c r="E62" s="24">
        <v>15.546802999999999</v>
      </c>
      <c r="F62" s="60">
        <v>-0.1679</v>
      </c>
    </row>
    <row r="63" spans="2:6" ht="13.5">
      <c r="B63" s="27" t="s">
        <v>70</v>
      </c>
      <c r="C63" s="24">
        <v>98.469019</v>
      </c>
      <c r="D63" s="24">
        <v>-2.7295940000000405</v>
      </c>
      <c r="E63" s="24">
        <v>15.984397000000001</v>
      </c>
      <c r="F63" s="60">
        <v>-0.1706</v>
      </c>
    </row>
    <row r="64" spans="2:6" ht="13.5">
      <c r="B64" s="27" t="s">
        <v>71</v>
      </c>
      <c r="C64" s="24">
        <v>98.45840899999999</v>
      </c>
      <c r="D64" s="24">
        <v>-4.4143350000000305</v>
      </c>
      <c r="E64" s="24">
        <v>14.187978000000001</v>
      </c>
      <c r="F64" s="60">
        <v>-0.1812</v>
      </c>
    </row>
    <row r="65" spans="2:7" ht="13.5">
      <c r="B65" s="27" t="s">
        <v>72</v>
      </c>
      <c r="C65" s="24">
        <v>98.446323</v>
      </c>
      <c r="D65" s="24">
        <v>-6.04127500000004</v>
      </c>
      <c r="E65" s="24">
        <v>11.957359</v>
      </c>
      <c r="F65" s="60">
        <v>-0.1933</v>
      </c>
      <c r="G65" s="60">
        <v>-0.0058</v>
      </c>
    </row>
    <row r="66" spans="2:7" ht="13.5">
      <c r="B66" s="27" t="s">
        <v>73</v>
      </c>
      <c r="C66" s="24">
        <v>98.43564999999998</v>
      </c>
      <c r="D66" s="24">
        <v>-7.426660000000057</v>
      </c>
      <c r="E66" s="24">
        <v>10.073959999999998</v>
      </c>
      <c r="F66" s="60">
        <v>-0.204</v>
      </c>
      <c r="G66" s="60">
        <v>-0.016499999999999987</v>
      </c>
    </row>
    <row r="67" spans="2:7" ht="13.5">
      <c r="B67" s="27" t="s">
        <v>74</v>
      </c>
      <c r="C67" s="24">
        <v>98.42383099999999</v>
      </c>
      <c r="D67" s="24">
        <v>-8.917473000000056</v>
      </c>
      <c r="E67" s="24">
        <v>8.282892000000002</v>
      </c>
      <c r="F67" s="60">
        <v>-0.2158</v>
      </c>
      <c r="G67" s="60">
        <v>-0.028299999999999992</v>
      </c>
    </row>
    <row r="68" spans="2:7" ht="13.5">
      <c r="B68" s="27" t="s">
        <v>75</v>
      </c>
      <c r="C68" s="24">
        <v>98.40920499999999</v>
      </c>
      <c r="D68" s="24">
        <v>-10.357793000000035</v>
      </c>
      <c r="E68" s="24">
        <v>6.120878999999999</v>
      </c>
      <c r="F68" s="60">
        <v>-0.2305</v>
      </c>
      <c r="G68" s="60">
        <v>-0.04300000000000001</v>
      </c>
    </row>
    <row r="69" spans="2:7" ht="13.5">
      <c r="B69" s="27" t="s">
        <v>76</v>
      </c>
      <c r="C69" s="24">
        <v>98.39560199999998</v>
      </c>
      <c r="D69" s="24">
        <v>-11.838649000000064</v>
      </c>
      <c r="E69" s="24">
        <v>4.115212999999999</v>
      </c>
      <c r="F69" s="60">
        <v>-0.2441</v>
      </c>
      <c r="G69" s="60">
        <v>-0.05660000000000001</v>
      </c>
    </row>
    <row r="70" spans="2:6" ht="13.5">
      <c r="B70" s="27" t="s">
        <v>77</v>
      </c>
      <c r="C70" s="24">
        <v>98.478464</v>
      </c>
      <c r="D70" s="24">
        <v>7.461410000000001</v>
      </c>
      <c r="E70" s="24">
        <v>13.389346000000002</v>
      </c>
      <c r="F70" s="60">
        <v>-0.1612</v>
      </c>
    </row>
    <row r="71" spans="2:6" ht="13.5">
      <c r="B71" s="27" t="s">
        <v>78</v>
      </c>
      <c r="C71" s="24">
        <v>98.466684</v>
      </c>
      <c r="D71" s="24">
        <v>8.538728</v>
      </c>
      <c r="E71" s="24">
        <v>11.183345</v>
      </c>
      <c r="F71" s="60">
        <v>-0.173</v>
      </c>
    </row>
    <row r="72" spans="2:6" ht="13.5">
      <c r="B72" s="27" t="s">
        <v>79</v>
      </c>
      <c r="C72" s="24">
        <v>98.452926</v>
      </c>
      <c r="D72" s="24">
        <v>9.692952</v>
      </c>
      <c r="E72" s="24">
        <v>8.761626</v>
      </c>
      <c r="F72" s="60">
        <v>-0.1867</v>
      </c>
    </row>
    <row r="73" spans="2:7" ht="13.5">
      <c r="B73" s="27" t="s">
        <v>80</v>
      </c>
      <c r="C73" s="24">
        <v>98.439265</v>
      </c>
      <c r="D73" s="24">
        <v>10.883726</v>
      </c>
      <c r="E73" s="24">
        <v>6.427118</v>
      </c>
      <c r="F73" s="60">
        <v>-0.2004</v>
      </c>
      <c r="G73" s="60">
        <v>-0.012899999999999995</v>
      </c>
    </row>
    <row r="74" spans="2:7" ht="13.5">
      <c r="B74" s="27" t="s">
        <v>81</v>
      </c>
      <c r="C74" s="24">
        <v>98.426233</v>
      </c>
      <c r="D74" s="24">
        <v>12.166338</v>
      </c>
      <c r="E74" s="24">
        <v>4.368100000000001</v>
      </c>
      <c r="F74" s="60">
        <v>-0.2134</v>
      </c>
      <c r="G74" s="60">
        <v>-0.025900000000000006</v>
      </c>
    </row>
    <row r="75" spans="2:7" ht="13.5">
      <c r="B75" s="27" t="s">
        <v>82</v>
      </c>
      <c r="C75" s="24">
        <v>98.412162</v>
      </c>
      <c r="D75" s="24">
        <v>13.025736</v>
      </c>
      <c r="E75" s="24">
        <v>2.1040730000000005</v>
      </c>
      <c r="F75" s="60">
        <v>-0.2275</v>
      </c>
      <c r="G75" s="60">
        <v>-0.04</v>
      </c>
    </row>
    <row r="76" spans="2:7" ht="13.5">
      <c r="B76" s="27" t="s">
        <v>83</v>
      </c>
      <c r="C76" s="24">
        <v>98.394914</v>
      </c>
      <c r="D76" s="24">
        <v>13.328101999999998</v>
      </c>
      <c r="E76" s="24">
        <v>-1.1769110000000538</v>
      </c>
      <c r="F76" s="60">
        <v>-0.2447</v>
      </c>
      <c r="G76" s="60">
        <v>-0.0572</v>
      </c>
    </row>
    <row r="77" spans="2:7" ht="13.5">
      <c r="B77" s="27" t="s">
        <v>84</v>
      </c>
      <c r="C77" s="24">
        <v>98.38678999999999</v>
      </c>
      <c r="D77" s="24">
        <v>13.160655999999992</v>
      </c>
      <c r="E77" s="24">
        <v>-3.161324000000093</v>
      </c>
      <c r="F77" s="60">
        <v>-0.2529</v>
      </c>
      <c r="G77" s="60">
        <v>-0.06540000000000001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38919.34238425926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53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-0.19954838709677422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-0.1595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-0.2529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0.09340000000000001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98.63965650194136</v>
      </c>
      <c r="D47" s="24">
        <v>-13.37657100000005</v>
      </c>
      <c r="E47" s="24">
        <v>-0.058461000000046726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98.63965650194133</v>
      </c>
      <c r="D48" s="24">
        <v>-12.35708400000007</v>
      </c>
      <c r="E48" s="24">
        <v>-1.4498660000000543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98.63965650194133</v>
      </c>
      <c r="D49" s="24">
        <v>-11.30794200000004</v>
      </c>
      <c r="E49" s="24">
        <v>-3.644469000000038</v>
      </c>
      <c r="F49" s="60">
        <v>-0.218</v>
      </c>
      <c r="G49" s="39">
        <v>-0.0305</v>
      </c>
    </row>
    <row r="50" spans="2:7" ht="13.5">
      <c r="B50" s="27" t="s">
        <v>57</v>
      </c>
      <c r="C50" s="24">
        <v>98.63965650194135</v>
      </c>
      <c r="D50" s="24">
        <v>-10.327307000000046</v>
      </c>
      <c r="E50" s="24">
        <v>-5.713736000000045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98.63965650194136</v>
      </c>
      <c r="D51" s="24">
        <v>-9.140956000000065</v>
      </c>
      <c r="E51" s="24">
        <v>-8.046681000000035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98.63965650194135</v>
      </c>
      <c r="D52" s="24">
        <v>-7.935968000000057</v>
      </c>
      <c r="E52" s="24">
        <v>-10.409902000000063</v>
      </c>
      <c r="F52" s="60">
        <v>-0.1858</v>
      </c>
    </row>
    <row r="53" spans="2:6" ht="13.5">
      <c r="B53" s="27" t="s">
        <v>60</v>
      </c>
      <c r="C53" s="24">
        <v>98.63965650194135</v>
      </c>
      <c r="D53" s="24">
        <v>-5.29322300000008</v>
      </c>
      <c r="E53" s="24">
        <v>-14.898337000000033</v>
      </c>
      <c r="F53" s="60">
        <v>-0.1658</v>
      </c>
    </row>
    <row r="54" spans="2:6" ht="13.5">
      <c r="B54" s="27" t="s">
        <v>61</v>
      </c>
      <c r="C54" s="24">
        <v>98.63965650194135</v>
      </c>
      <c r="D54" s="24">
        <v>-3.0571000000000703</v>
      </c>
      <c r="E54" s="24">
        <v>-16.246682000000032</v>
      </c>
      <c r="F54" s="60">
        <v>-0.1599</v>
      </c>
    </row>
    <row r="55" spans="2:6" ht="13.5">
      <c r="B55" s="27" t="s">
        <v>62</v>
      </c>
      <c r="C55" s="24">
        <v>98.63965650194135</v>
      </c>
      <c r="D55" s="24">
        <v>-0.6251290000000272</v>
      </c>
      <c r="E55" s="24">
        <v>-16.41981700000003</v>
      </c>
      <c r="F55" s="60">
        <v>-0.1605</v>
      </c>
    </row>
    <row r="56" spans="2:6" ht="13.5">
      <c r="B56" s="27" t="s">
        <v>63</v>
      </c>
      <c r="C56" s="24">
        <v>98.63965650194133</v>
      </c>
      <c r="D56" s="24">
        <v>1.8855009999999772</v>
      </c>
      <c r="E56" s="24">
        <v>-15.375862000000057</v>
      </c>
      <c r="F56" s="60">
        <v>-0.1674</v>
      </c>
    </row>
    <row r="57" spans="2:7" ht="13.5">
      <c r="B57" s="27" t="s">
        <v>64</v>
      </c>
      <c r="C57" s="24">
        <v>98.63965650194135</v>
      </c>
      <c r="D57" s="24">
        <v>12.195774</v>
      </c>
      <c r="E57" s="24">
        <v>1.253695999999998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98.63965650194135</v>
      </c>
      <c r="D58" s="24">
        <v>11.284523999999998</v>
      </c>
      <c r="E58" s="24">
        <v>3.5387470000000034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98.63965650194135</v>
      </c>
      <c r="D59" s="24">
        <v>12.694901000000005</v>
      </c>
      <c r="E59" s="24">
        <v>1.2512550000000022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98.63965650194135</v>
      </c>
      <c r="D60" s="24">
        <v>0.3606689999999988</v>
      </c>
      <c r="E60" s="24">
        <v>16.874345000000005</v>
      </c>
      <c r="F60" s="60">
        <v>-0.1629</v>
      </c>
    </row>
    <row r="61" spans="2:6" ht="13.5">
      <c r="B61" s="27" t="s">
        <v>68</v>
      </c>
      <c r="C61" s="24">
        <v>98.63965650194135</v>
      </c>
      <c r="D61" s="24">
        <v>3.200686000000003</v>
      </c>
      <c r="E61" s="24">
        <v>16.950018</v>
      </c>
      <c r="F61" s="60">
        <v>-0.1595</v>
      </c>
    </row>
    <row r="62" spans="2:6" ht="13.5">
      <c r="B62" s="27" t="s">
        <v>69</v>
      </c>
      <c r="C62" s="24">
        <v>98.63965650194135</v>
      </c>
      <c r="D62" s="24">
        <v>5.841769999999999</v>
      </c>
      <c r="E62" s="24">
        <v>15.546803</v>
      </c>
      <c r="F62" s="60">
        <v>-0.1679</v>
      </c>
    </row>
    <row r="63" spans="2:6" ht="13.5">
      <c r="B63" s="27" t="s">
        <v>70</v>
      </c>
      <c r="C63" s="24">
        <v>98.63965650194135</v>
      </c>
      <c r="D63" s="24">
        <v>-2.729594000000036</v>
      </c>
      <c r="E63" s="24">
        <v>15.984397000000005</v>
      </c>
      <c r="F63" s="60">
        <v>-0.1706</v>
      </c>
    </row>
    <row r="64" spans="2:6" ht="13.5">
      <c r="B64" s="27" t="s">
        <v>71</v>
      </c>
      <c r="C64" s="24">
        <v>98.63965650194135</v>
      </c>
      <c r="D64" s="24">
        <v>-4.414335000000031</v>
      </c>
      <c r="E64" s="24">
        <v>14.187978000000005</v>
      </c>
      <c r="F64" s="60">
        <v>-0.1812</v>
      </c>
    </row>
    <row r="65" spans="2:7" ht="13.5">
      <c r="B65" s="27" t="s">
        <v>72</v>
      </c>
      <c r="C65" s="24">
        <v>98.63965650194135</v>
      </c>
      <c r="D65" s="24">
        <v>-6.0412750000000415</v>
      </c>
      <c r="E65" s="24">
        <v>11.957359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98.63965650194135</v>
      </c>
      <c r="D66" s="24">
        <v>-7.426660000000056</v>
      </c>
      <c r="E66" s="24">
        <v>10.073959999999996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98.63965650194135</v>
      </c>
      <c r="D67" s="24">
        <v>-8.917473000000058</v>
      </c>
      <c r="E67" s="24">
        <v>8.282892000000006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98.63965650194136</v>
      </c>
      <c r="D68" s="24">
        <v>-10.357793000000033</v>
      </c>
      <c r="E68" s="24">
        <v>6.120878999999995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98.63965650194136</v>
      </c>
      <c r="D69" s="24">
        <v>-11.83864900000006</v>
      </c>
      <c r="E69" s="24">
        <v>4.115212999999997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98.63965650194135</v>
      </c>
      <c r="D70" s="24">
        <v>7.461409999999997</v>
      </c>
      <c r="E70" s="24">
        <v>13.389346000000002</v>
      </c>
      <c r="F70" s="60">
        <v>-0.1612</v>
      </c>
    </row>
    <row r="71" spans="2:6" ht="13.5">
      <c r="B71" s="27" t="s">
        <v>78</v>
      </c>
      <c r="C71" s="24">
        <v>98.63965650194135</v>
      </c>
      <c r="D71" s="24">
        <v>8.538728000000003</v>
      </c>
      <c r="E71" s="24">
        <v>11.183345000000003</v>
      </c>
      <c r="F71" s="60">
        <v>-0.173</v>
      </c>
    </row>
    <row r="72" spans="2:6" ht="13.5">
      <c r="B72" s="27" t="s">
        <v>79</v>
      </c>
      <c r="C72" s="24">
        <v>98.63965650194135</v>
      </c>
      <c r="D72" s="24">
        <v>9.692952000000004</v>
      </c>
      <c r="E72" s="24">
        <v>8.761626</v>
      </c>
      <c r="F72" s="60">
        <v>-0.1867</v>
      </c>
    </row>
    <row r="73" spans="2:7" ht="13.5">
      <c r="B73" s="27" t="s">
        <v>80</v>
      </c>
      <c r="C73" s="24">
        <v>98.63965650194135</v>
      </c>
      <c r="D73" s="24">
        <v>10.883725999999996</v>
      </c>
      <c r="E73" s="24">
        <v>6.427117999999993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98.63965650194135</v>
      </c>
      <c r="D74" s="24">
        <v>12.166338</v>
      </c>
      <c r="E74" s="24">
        <v>4.368100000000004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98.63965650194135</v>
      </c>
      <c r="D75" s="24">
        <v>13.025735999999998</v>
      </c>
      <c r="E75" s="24">
        <v>2.104073000000005</v>
      </c>
      <c r="F75" s="60">
        <v>-0.2275</v>
      </c>
      <c r="G75" s="39">
        <v>-0.04</v>
      </c>
    </row>
    <row r="76" spans="2:7" ht="13.5">
      <c r="B76" s="27" t="s">
        <v>83</v>
      </c>
      <c r="C76" s="24">
        <v>98.63965650194135</v>
      </c>
      <c r="D76" s="24">
        <v>13.328101999999998</v>
      </c>
      <c r="E76" s="24">
        <v>-1.176911000000052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98.63965650194135</v>
      </c>
      <c r="D77" s="24">
        <v>13.160655999999989</v>
      </c>
      <c r="E77" s="24">
        <v>-3.1613240000000884</v>
      </c>
      <c r="F77" s="60">
        <v>-0.2529</v>
      </c>
      <c r="G77" s="39">
        <v>-0.06540000000000001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38919.34238425926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53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-0.19954838709677422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-0.1595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-0.2529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0.09340000000000001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-0.2392745019413809</v>
      </c>
      <c r="D47" s="24">
        <v>5.329070518200751E-15</v>
      </c>
      <c r="E47" s="24">
        <v>-1.1102230246251565E-16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-0.2291235019413449</v>
      </c>
      <c r="D48" s="24">
        <v>0</v>
      </c>
      <c r="E48" s="24">
        <v>-3.552713678800501E-15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-0.2179755019413392</v>
      </c>
      <c r="D49" s="24">
        <v>-1.7763568394002505E-15</v>
      </c>
      <c r="E49" s="24">
        <v>8.881784197001252E-16</v>
      </c>
      <c r="F49" s="60">
        <v>-0.218</v>
      </c>
      <c r="G49" s="39">
        <v>-0.0305</v>
      </c>
    </row>
    <row r="50" spans="2:7" ht="13.5">
      <c r="B50" s="27" t="s">
        <v>57</v>
      </c>
      <c r="C50" s="24">
        <v>-0.20740950194137042</v>
      </c>
      <c r="D50" s="24">
        <v>0</v>
      </c>
      <c r="E50" s="24">
        <v>-8.881784197001252E-16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-0.19678750194138672</v>
      </c>
      <c r="D51" s="24">
        <v>0</v>
      </c>
      <c r="E51" s="24">
        <v>1.7763568394002505E-15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-0.1857885019413743</v>
      </c>
      <c r="D52" s="24">
        <v>2.6645352591003757E-15</v>
      </c>
      <c r="E52" s="24">
        <v>0</v>
      </c>
      <c r="F52" s="60">
        <v>-0.1858</v>
      </c>
    </row>
    <row r="53" spans="2:6" ht="13.5">
      <c r="B53" s="27" t="s">
        <v>60</v>
      </c>
      <c r="C53" s="24">
        <v>-0.16580250194137136</v>
      </c>
      <c r="D53" s="24">
        <v>-1.7763568394002505E-15</v>
      </c>
      <c r="E53" s="24">
        <v>0</v>
      </c>
      <c r="F53" s="60">
        <v>-0.1658</v>
      </c>
    </row>
    <row r="54" spans="2:6" ht="13.5">
      <c r="B54" s="27" t="s">
        <v>61</v>
      </c>
      <c r="C54" s="24">
        <v>-0.15989250194137128</v>
      </c>
      <c r="D54" s="24">
        <v>8.881784197001252E-16</v>
      </c>
      <c r="E54" s="24">
        <v>-7.105427357601002E-15</v>
      </c>
      <c r="F54" s="60">
        <v>-0.1599</v>
      </c>
    </row>
    <row r="55" spans="2:6" ht="13.5">
      <c r="B55" s="27" t="s">
        <v>62</v>
      </c>
      <c r="C55" s="24">
        <v>-0.16054250194136443</v>
      </c>
      <c r="D55" s="24">
        <v>1.6653345369377348E-15</v>
      </c>
      <c r="E55" s="24">
        <v>0</v>
      </c>
      <c r="F55" s="60">
        <v>-0.1605</v>
      </c>
    </row>
    <row r="56" spans="2:6" ht="13.5">
      <c r="B56" s="27" t="s">
        <v>63</v>
      </c>
      <c r="C56" s="24">
        <v>-0.16743650194136706</v>
      </c>
      <c r="D56" s="24">
        <v>-2.220446049250313E-15</v>
      </c>
      <c r="E56" s="24">
        <v>-1.7763568394002505E-15</v>
      </c>
      <c r="F56" s="60">
        <v>-0.1674</v>
      </c>
    </row>
    <row r="57" spans="2:7" ht="13.5">
      <c r="B57" s="27" t="s">
        <v>64</v>
      </c>
      <c r="C57" s="24">
        <v>-0.22579750194134363</v>
      </c>
      <c r="D57" s="24">
        <v>1.7763568394002505E-15</v>
      </c>
      <c r="E57" s="24">
        <v>1.9984014443252818E-15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-0.21296750194134972</v>
      </c>
      <c r="D58" s="24">
        <v>1.7763568394002505E-15</v>
      </c>
      <c r="E58" s="24">
        <v>-3.9968028886505635E-15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-0.2275635019413471</v>
      </c>
      <c r="D59" s="24">
        <v>-3.552713678800501E-15</v>
      </c>
      <c r="E59" s="24">
        <v>-2.220446049250313E-15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-0.16290350194134362</v>
      </c>
      <c r="D60" s="24">
        <v>-4.440892098500626E-16</v>
      </c>
      <c r="E60" s="24">
        <v>-3.552713678800501E-15</v>
      </c>
      <c r="F60" s="60">
        <v>-0.1629</v>
      </c>
    </row>
    <row r="61" spans="2:6" ht="13.5">
      <c r="B61" s="27" t="s">
        <v>68</v>
      </c>
      <c r="C61" s="24">
        <v>-0.15951550194134256</v>
      </c>
      <c r="D61" s="24">
        <v>-2.6645352591003757E-15</v>
      </c>
      <c r="E61" s="24">
        <v>0</v>
      </c>
      <c r="F61" s="60">
        <v>-0.1595</v>
      </c>
    </row>
    <row r="62" spans="2:6" ht="13.5">
      <c r="B62" s="27" t="s">
        <v>69</v>
      </c>
      <c r="C62" s="24">
        <v>-0.16791250194134477</v>
      </c>
      <c r="D62" s="24">
        <v>8.881784197001252E-16</v>
      </c>
      <c r="E62" s="24">
        <v>-1.7763568394002505E-15</v>
      </c>
      <c r="F62" s="60">
        <v>-0.1679</v>
      </c>
    </row>
    <row r="63" spans="2:6" ht="13.5">
      <c r="B63" s="27" t="s">
        <v>70</v>
      </c>
      <c r="C63" s="24">
        <v>-0.17063750194134286</v>
      </c>
      <c r="D63" s="24">
        <v>-4.440892098500626E-15</v>
      </c>
      <c r="E63" s="24">
        <v>-3.552713678800501E-15</v>
      </c>
      <c r="F63" s="60">
        <v>-0.1706</v>
      </c>
    </row>
    <row r="64" spans="2:6" ht="13.5">
      <c r="B64" s="27" t="s">
        <v>71</v>
      </c>
      <c r="C64" s="24">
        <v>-0.18124750194135686</v>
      </c>
      <c r="D64" s="24">
        <v>8.881784197001252E-16</v>
      </c>
      <c r="E64" s="24">
        <v>-3.552713678800501E-15</v>
      </c>
      <c r="F64" s="60">
        <v>-0.1812</v>
      </c>
    </row>
    <row r="65" spans="2:7" ht="13.5">
      <c r="B65" s="27" t="s">
        <v>72</v>
      </c>
      <c r="C65" s="24">
        <v>-0.19333350194133914</v>
      </c>
      <c r="D65" s="24">
        <v>1.7763568394002505E-15</v>
      </c>
      <c r="E65" s="24">
        <v>0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-0.2040065019413646</v>
      </c>
      <c r="D66" s="24">
        <v>-8.881784197001252E-16</v>
      </c>
      <c r="E66" s="24">
        <v>1.7763568394002505E-15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-0.21582550194135308</v>
      </c>
      <c r="D67" s="24">
        <v>1.7763568394002505E-15</v>
      </c>
      <c r="E67" s="24">
        <v>-3.552713678800501E-15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-0.2304515019413742</v>
      </c>
      <c r="D68" s="24">
        <v>-1.7763568394002505E-15</v>
      </c>
      <c r="E68" s="24">
        <v>3.552713678800501E-15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-0.24405450194137757</v>
      </c>
      <c r="D69" s="24">
        <v>-3.552713678800501E-15</v>
      </c>
      <c r="E69" s="24">
        <v>1.7763568394002505E-15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-0.16119250194134338</v>
      </c>
      <c r="D70" s="24">
        <v>3.552713678800501E-15</v>
      </c>
      <c r="E70" s="24">
        <v>0</v>
      </c>
      <c r="F70" s="60">
        <v>-0.1612</v>
      </c>
    </row>
    <row r="71" spans="2:6" ht="13.5">
      <c r="B71" s="27" t="s">
        <v>78</v>
      </c>
      <c r="C71" s="24">
        <v>-0.17297250194134506</v>
      </c>
      <c r="D71" s="24">
        <v>-1.7763568394002505E-15</v>
      </c>
      <c r="E71" s="24">
        <v>-3.552713678800501E-15</v>
      </c>
      <c r="F71" s="60">
        <v>-0.173</v>
      </c>
    </row>
    <row r="72" spans="2:6" ht="13.5">
      <c r="B72" s="27" t="s">
        <v>79</v>
      </c>
      <c r="C72" s="24">
        <v>-0.18673050194134078</v>
      </c>
      <c r="D72" s="24">
        <v>-3.552713678800501E-15</v>
      </c>
      <c r="E72" s="24">
        <v>0</v>
      </c>
      <c r="F72" s="60">
        <v>-0.1867</v>
      </c>
    </row>
    <row r="73" spans="2:7" ht="13.5">
      <c r="B73" s="27" t="s">
        <v>80</v>
      </c>
      <c r="C73" s="24">
        <v>-0.2003915019413398</v>
      </c>
      <c r="D73" s="24">
        <v>3.552713678800501E-15</v>
      </c>
      <c r="E73" s="24">
        <v>7.105427357601002E-15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-0.2134235019413495</v>
      </c>
      <c r="D74" s="24">
        <v>0</v>
      </c>
      <c r="E74" s="24">
        <v>-2.6645352591003757E-15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-0.2274945019413508</v>
      </c>
      <c r="D75" s="24">
        <v>1.7763568394002505E-15</v>
      </c>
      <c r="E75" s="24">
        <v>-4.440892098500626E-15</v>
      </c>
      <c r="F75" s="60">
        <v>-0.2275</v>
      </c>
      <c r="G75" s="39">
        <v>-0.04</v>
      </c>
    </row>
    <row r="76" spans="2:7" ht="13.5">
      <c r="B76" s="27" t="s">
        <v>83</v>
      </c>
      <c r="C76" s="24">
        <v>-0.24474250194134584</v>
      </c>
      <c r="D76" s="24">
        <v>0</v>
      </c>
      <c r="E76" s="24">
        <v>-1.7763568394002505E-15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-0.2528665019413552</v>
      </c>
      <c r="D77" s="24">
        <v>3.552713678800501E-15</v>
      </c>
      <c r="E77" s="24">
        <v>-4.440892098500626E-15</v>
      </c>
      <c r="F77" s="60">
        <v>-0.2529</v>
      </c>
      <c r="G77" s="39">
        <v>-0.06540000000000001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38919.34238425926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41.935483870967744</v>
      </c>
      <c r="H36" s="56"/>
    </row>
    <row r="37" spans="2:8" ht="13.5">
      <c r="B37" s="49" t="s">
        <v>39</v>
      </c>
      <c r="C37" s="44">
        <v>18</v>
      </c>
      <c r="D37" s="44"/>
      <c r="E37" s="44">
        <v>0</v>
      </c>
      <c r="F37" s="44">
        <v>18</v>
      </c>
      <c r="G37" s="45">
        <v>58.06451612903226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31</v>
      </c>
      <c r="D39" s="44">
        <v>0</v>
      </c>
      <c r="E39" s="44">
        <v>0</v>
      </c>
      <c r="F39" s="44">
        <v>31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5.329070518200751E-15</v>
      </c>
      <c r="E42" s="42">
        <v>7.105427357601002E-15</v>
      </c>
      <c r="F42" s="51">
        <v>-0.1595</v>
      </c>
    </row>
    <row r="43" spans="2:6" ht="13.5">
      <c r="B43" s="49" t="s">
        <v>13</v>
      </c>
      <c r="C43" s="42">
        <v>-0.2528665019413552</v>
      </c>
      <c r="D43" s="42">
        <v>-4.440892098500626E-15</v>
      </c>
      <c r="E43" s="42">
        <v>-7.105427357601002E-15</v>
      </c>
      <c r="F43" s="51">
        <v>-0.2529</v>
      </c>
    </row>
    <row r="44" spans="2:6" ht="13.5">
      <c r="B44" s="49" t="s">
        <v>14</v>
      </c>
      <c r="C44" s="42">
        <v>0.2528665019413552</v>
      </c>
      <c r="D44" s="42">
        <v>9.769962616701378E-15</v>
      </c>
      <c r="E44" s="42">
        <v>1.4210854715202004E-14</v>
      </c>
      <c r="F44" s="51">
        <v>0.09340000000000001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-0.19955043742522646</v>
      </c>
      <c r="D46" s="42">
        <v>1.1102230246251565E-16</v>
      </c>
      <c r="E46" s="42">
        <v>-1.0851534724562013E-15</v>
      </c>
      <c r="F46" s="51">
        <v>-0.19954838709677422</v>
      </c>
    </row>
    <row r="47" spans="2:6" ht="13.5">
      <c r="B47" s="49" t="s">
        <v>26</v>
      </c>
      <c r="C47" s="42">
        <v>0.20168471085962517</v>
      </c>
      <c r="D47" s="42">
        <v>2.392906382558543E-15</v>
      </c>
      <c r="E47" s="42">
        <v>3.0122895721956117E-15</v>
      </c>
      <c r="F47" s="51">
        <v>0.20168471085962517</v>
      </c>
    </row>
    <row r="48" spans="2:6" ht="13.5">
      <c r="B48" s="49" t="s">
        <v>27</v>
      </c>
      <c r="C48" s="42">
        <v>0.029747106893429187</v>
      </c>
      <c r="D48" s="42">
        <v>2.4298417309597575E-15</v>
      </c>
      <c r="E48" s="42">
        <v>2.8564911030097444E-15</v>
      </c>
      <c r="F48" s="51">
        <v>0.02975843713378009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31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-0.2888236984981145</v>
      </c>
      <c r="C3">
        <f aca="true" t="shared" si="0" ref="C3:C33">NORMDIST(B3,AveDev3D_0,StandardDev3D_0,FALSE)*NumPoints_7*I3</f>
        <v>0.0274774601540155</v>
      </c>
      <c r="D3">
        <v>0</v>
      </c>
      <c r="F3" t="s">
        <v>17</v>
      </c>
      <c r="G3">
        <v>15</v>
      </c>
      <c r="I3">
        <f>B5-B4</f>
        <v>0.005951687426756003</v>
      </c>
      <c r="N3">
        <v>0.1875</v>
      </c>
      <c r="O3">
        <v>-0.1875</v>
      </c>
      <c r="P3">
        <v>-0.19954838709677422</v>
      </c>
    </row>
    <row r="4" spans="1:16" ht="12.75">
      <c r="B4">
        <v>-0.28287201107135845</v>
      </c>
      <c r="C4">
        <f t="shared" si="0"/>
        <v>0.04907579981447576</v>
      </c>
      <c r="D4">
        <v>0</v>
      </c>
      <c r="F4" t="s">
        <v>18</v>
      </c>
      <c r="G4">
        <v>5</v>
      </c>
      <c r="I4">
        <f>I3</f>
        <v>0.005951687426756003</v>
      </c>
      <c r="N4">
        <v>0.1875</v>
      </c>
      <c r="O4">
        <v>-0.1875</v>
      </c>
      <c r="P4">
        <v>-0.19954838709677422</v>
      </c>
    </row>
    <row r="5" spans="1:16" ht="12.75">
      <c r="B5">
        <v>-0.27692032364460245</v>
      </c>
      <c r="C5">
        <f t="shared" si="0"/>
        <v>0.08421440924885065</v>
      </c>
      <c r="D5">
        <v>0</v>
      </c>
      <c r="I5">
        <f>I4</f>
        <v>0.005951687426756003</v>
      </c>
      <c r="N5">
        <v>0.1875</v>
      </c>
      <c r="O5">
        <v>-0.1875</v>
      </c>
      <c r="P5">
        <v>-0.19954838709677422</v>
      </c>
    </row>
    <row r="6" spans="1:16" ht="12.75">
      <c r="B6">
        <v>-0.27096863621784645</v>
      </c>
      <c r="C6">
        <f t="shared" si="0"/>
        <v>0.1388460878280255</v>
      </c>
      <c r="D6">
        <v>0</v>
      </c>
      <c r="I6">
        <f aca="true" t="shared" si="1" ref="I6:I33">I5</f>
        <v>0.005951687426756003</v>
      </c>
      <c r="N6">
        <v>0.1875</v>
      </c>
      <c r="O6">
        <v>-0.1875</v>
      </c>
      <c r="P6">
        <v>-0.19954838709677422</v>
      </c>
    </row>
    <row r="7" spans="1:16" ht="12.75">
      <c r="B7">
        <v>-0.2650169487910904</v>
      </c>
      <c r="C7">
        <f t="shared" si="0"/>
        <v>0.2199424756466348</v>
      </c>
      <c r="D7">
        <v>0</v>
      </c>
      <c r="I7">
        <f t="shared" si="1"/>
        <v>0.005951687426756003</v>
      </c>
      <c r="N7">
        <v>0.1875</v>
      </c>
      <c r="O7">
        <v>-0.1875</v>
      </c>
      <c r="P7">
        <v>-0.19954838709677422</v>
      </c>
    </row>
    <row r="8" spans="1:16" ht="12.75">
      <c r="A8" t="str">
        <f>"-2s"</f>
        <v>-2s</v>
      </c>
      <c r="B8">
        <v>-0.2590652613643344</v>
      </c>
      <c r="C8">
        <f t="shared" si="0"/>
        <v>0.33474399238176533</v>
      </c>
      <c r="D8">
        <v>0</v>
      </c>
      <c r="I8">
        <f t="shared" si="1"/>
        <v>0.005951687426756003</v>
      </c>
      <c r="N8">
        <v>0.1875</v>
      </c>
      <c r="O8">
        <v>-0.1875</v>
      </c>
      <c r="P8">
        <v>-0.19954838709677422</v>
      </c>
    </row>
    <row r="9" spans="1:16" ht="12.75">
      <c r="B9">
        <v>-0.2531135739375784</v>
      </c>
      <c r="C9">
        <f t="shared" si="0"/>
        <v>0.4894909814655424</v>
      </c>
      <c r="D9">
        <v>1</v>
      </c>
      <c r="I9">
        <f t="shared" si="1"/>
        <v>0.005951687426756003</v>
      </c>
      <c r="N9">
        <v>0.1875</v>
      </c>
      <c r="O9">
        <v>-0.1875</v>
      </c>
      <c r="P9">
        <v>-0.19954838709677422</v>
      </c>
    </row>
    <row r="10" spans="1:16" ht="12.75">
      <c r="B10">
        <v>-0.24716188651082238</v>
      </c>
      <c r="C10">
        <f t="shared" si="0"/>
        <v>0.687709175012622</v>
      </c>
      <c r="D10">
        <v>2</v>
      </c>
      <c r="I10">
        <f t="shared" si="1"/>
        <v>0.005951687426756003</v>
      </c>
      <c r="N10">
        <v>0.1875</v>
      </c>
      <c r="O10">
        <v>-0.1875</v>
      </c>
      <c r="P10">
        <v>-0.19954838709677422</v>
      </c>
    </row>
    <row r="11" spans="1:16" ht="12.75">
      <c r="B11">
        <v>-0.24121019908406635</v>
      </c>
      <c r="C11">
        <f t="shared" si="0"/>
        <v>0.9283102869416154</v>
      </c>
      <c r="D11">
        <v>1</v>
      </c>
      <c r="I11">
        <f t="shared" si="1"/>
        <v>0.005951687426756003</v>
      </c>
      <c r="N11">
        <v>0.1875</v>
      </c>
      <c r="O11">
        <v>-0.1875</v>
      </c>
      <c r="P11">
        <v>-0.19954838709677422</v>
      </c>
    </row>
    <row r="12" spans="1:16" ht="12.75">
      <c r="B12">
        <v>-0.23525851165731032</v>
      </c>
      <c r="C12">
        <f t="shared" si="0"/>
        <v>1.2039535408959177</v>
      </c>
      <c r="D12">
        <v>1</v>
      </c>
      <c r="I12">
        <f t="shared" si="1"/>
        <v>0.005951687426756003</v>
      </c>
      <c r="N12">
        <v>0.1875</v>
      </c>
      <c r="O12">
        <v>-0.1875</v>
      </c>
      <c r="P12">
        <v>-0.19954838709677422</v>
      </c>
    </row>
    <row r="13" spans="1:16" ht="12.75">
      <c r="B13">
        <v>-0.22930682423055432</v>
      </c>
      <c r="C13">
        <f t="shared" si="0"/>
        <v>1.5002184920186845</v>
      </c>
      <c r="D13">
        <v>4</v>
      </c>
      <c r="I13">
        <f t="shared" si="1"/>
        <v>0.005951687426756003</v>
      </c>
      <c r="N13">
        <v>0.1875</v>
      </c>
      <c r="O13">
        <v>-0.1875</v>
      </c>
      <c r="P13">
        <v>-0.19954838709677422</v>
      </c>
    </row>
    <row r="14" spans="1:16" ht="12.75">
      <c r="B14">
        <v>-0.2233551368037983</v>
      </c>
      <c r="C14">
        <f t="shared" si="0"/>
        <v>1.7960876271211883</v>
      </c>
      <c r="D14">
        <v>1</v>
      </c>
      <c r="I14">
        <f t="shared" si="1"/>
        <v>0.005951687426756003</v>
      </c>
      <c r="N14">
        <v>0.1875</v>
      </c>
      <c r="O14">
        <v>-0.1875</v>
      </c>
      <c r="P14">
        <v>-0.19954838709677422</v>
      </c>
    </row>
    <row r="15" spans="1:16" ht="12.75">
      <c r="B15">
        <v>-0.21740344937704228</v>
      </c>
      <c r="C15">
        <f t="shared" si="0"/>
        <v>2.065992537929152</v>
      </c>
      <c r="D15">
        <v>3</v>
      </c>
      <c r="I15">
        <f t="shared" si="1"/>
        <v>0.005951687426756003</v>
      </c>
      <c r="N15">
        <v>0.1875</v>
      </c>
      <c r="O15">
        <v>-0.1875</v>
      </c>
      <c r="P15">
        <v>-0.19954838709677422</v>
      </c>
    </row>
    <row r="16" spans="1:16" ht="12.75">
      <c r="B16">
        <v>-0.21145176195028625</v>
      </c>
      <c r="C16">
        <f t="shared" si="0"/>
        <v>2.2832748698805987</v>
      </c>
      <c r="D16">
        <v>1</v>
      </c>
      <c r="I16">
        <f t="shared" si="1"/>
        <v>0.005951687426756003</v>
      </c>
      <c r="N16">
        <v>0.1875</v>
      </c>
      <c r="O16">
        <v>-0.1875</v>
      </c>
      <c r="P16">
        <v>-0.19954838709677422</v>
      </c>
    </row>
    <row r="17" spans="1:16" ht="12.75">
      <c r="B17">
        <v>-0.20550007452353025</v>
      </c>
      <c r="C17">
        <f t="shared" si="0"/>
        <v>2.42446470264782</v>
      </c>
      <c r="D17">
        <v>2</v>
      </c>
      <c r="I17">
        <f t="shared" si="1"/>
        <v>0.005951687426756003</v>
      </c>
      <c r="N17">
        <v>0.1875</v>
      </c>
      <c r="O17">
        <v>-0.1875</v>
      </c>
      <c r="P17">
        <v>-0.19954838709677422</v>
      </c>
    </row>
    <row r="18" spans="1:16" ht="12.75">
      <c r="A18" t="str">
        <f>"0"</f>
        <v>0</v>
      </c>
      <c r="B18">
        <v>-0.19954838709677422</v>
      </c>
      <c r="C18">
        <f t="shared" si="0"/>
        <v>2.4734421384888763</v>
      </c>
      <c r="D18">
        <v>1</v>
      </c>
      <c r="I18">
        <f t="shared" si="1"/>
        <v>0.005951687426756003</v>
      </c>
      <c r="N18">
        <v>0.1875</v>
      </c>
      <c r="O18">
        <v>-0.1875</v>
      </c>
      <c r="P18">
        <v>-0.19954838709677422</v>
      </c>
    </row>
    <row r="19" spans="1:16" ht="12.75">
      <c r="B19">
        <v>-0.1935966996700182</v>
      </c>
      <c r="C19">
        <f t="shared" si="0"/>
        <v>2.42446470264782</v>
      </c>
      <c r="D19">
        <v>1</v>
      </c>
      <c r="I19">
        <f t="shared" si="1"/>
        <v>0.005951687426756003</v>
      </c>
      <c r="N19">
        <v>0.1875</v>
      </c>
      <c r="O19">
        <v>-0.1875</v>
      </c>
      <c r="P19">
        <v>-0.19954838709677422</v>
      </c>
    </row>
    <row r="20" spans="1:16" ht="12.75">
      <c r="B20">
        <v>-0.1876450122432622</v>
      </c>
      <c r="C20">
        <f t="shared" si="0"/>
        <v>2.2832748698805987</v>
      </c>
      <c r="D20">
        <v>2</v>
      </c>
      <c r="I20">
        <f t="shared" si="1"/>
        <v>0.005951687426756003</v>
      </c>
      <c r="N20">
        <v>0.1875</v>
      </c>
      <c r="O20">
        <v>-0.1875</v>
      </c>
      <c r="P20">
        <v>-0.19954838709677422</v>
      </c>
    </row>
    <row r="21" spans="1:16" ht="12.75">
      <c r="B21">
        <v>-0.18169332481650616</v>
      </c>
      <c r="C21">
        <f t="shared" si="0"/>
        <v>2.065992537929152</v>
      </c>
      <c r="D21">
        <v>1</v>
      </c>
      <c r="I21">
        <f t="shared" si="1"/>
        <v>0.005951687426756003</v>
      </c>
      <c r="N21">
        <v>0.1875</v>
      </c>
      <c r="O21">
        <v>-0.1875</v>
      </c>
      <c r="P21">
        <v>-0.19954838709677422</v>
      </c>
    </row>
    <row r="22" spans="1:16" ht="12.75">
      <c r="B22">
        <v>-0.17574163738975015</v>
      </c>
      <c r="C22">
        <f t="shared" si="0"/>
        <v>1.7960876271211883</v>
      </c>
      <c r="D22">
        <v>2</v>
      </c>
      <c r="I22">
        <f t="shared" si="1"/>
        <v>0.005951687426756003</v>
      </c>
      <c r="N22">
        <v>0.1875</v>
      </c>
      <c r="O22">
        <v>-0.1875</v>
      </c>
      <c r="P22">
        <v>-0.19954838709677422</v>
      </c>
    </row>
    <row r="23" spans="1:16" ht="12.75">
      <c r="B23">
        <v>-0.16978994996299412</v>
      </c>
      <c r="C23">
        <f t="shared" si="0"/>
        <v>1.5002184920186845</v>
      </c>
      <c r="D23">
        <v>3</v>
      </c>
      <c r="I23">
        <f t="shared" si="1"/>
        <v>0.005951687426756003</v>
      </c>
      <c r="N23">
        <v>0.1875</v>
      </c>
      <c r="O23">
        <v>-0.1875</v>
      </c>
      <c r="P23">
        <v>-0.19954838709677422</v>
      </c>
    </row>
    <row r="24" spans="1:16" ht="12.75">
      <c r="B24">
        <v>-0.16383826253623812</v>
      </c>
      <c r="C24">
        <f t="shared" si="0"/>
        <v>1.2039535408959177</v>
      </c>
      <c r="D24">
        <v>5</v>
      </c>
      <c r="I24">
        <f t="shared" si="1"/>
        <v>0.005951687426756003</v>
      </c>
      <c r="N24">
        <v>0.1875</v>
      </c>
      <c r="O24">
        <v>-0.1875</v>
      </c>
      <c r="P24">
        <v>-0.19954838709677422</v>
      </c>
    </row>
    <row r="25" spans="1:16" ht="12.75">
      <c r="B25">
        <v>-0.1578865751094821</v>
      </c>
      <c r="C25">
        <f t="shared" si="0"/>
        <v>0.9283102869416154</v>
      </c>
      <c r="D25">
        <v>0</v>
      </c>
      <c r="I25">
        <f t="shared" si="1"/>
        <v>0.005951687426756003</v>
      </c>
      <c r="N25">
        <v>0.1875</v>
      </c>
      <c r="O25">
        <v>-0.1875</v>
      </c>
      <c r="P25">
        <v>-0.19954838709677422</v>
      </c>
    </row>
    <row r="26" spans="1:16" ht="12.75">
      <c r="B26">
        <v>-0.15193488768272606</v>
      </c>
      <c r="C26">
        <f t="shared" si="0"/>
        <v>0.687709175012622</v>
      </c>
      <c r="D26">
        <v>0</v>
      </c>
      <c r="I26">
        <f t="shared" si="1"/>
        <v>0.005951687426756003</v>
      </c>
      <c r="N26">
        <v>0.1875</v>
      </c>
      <c r="O26">
        <v>-0.1875</v>
      </c>
      <c r="P26">
        <v>-0.19954838709677422</v>
      </c>
    </row>
    <row r="27" spans="1:16" ht="12.75">
      <c r="B27">
        <v>-0.14598320025597006</v>
      </c>
      <c r="C27">
        <f t="shared" si="0"/>
        <v>0.4894909814655424</v>
      </c>
      <c r="D27">
        <v>0</v>
      </c>
      <c r="I27">
        <f t="shared" si="1"/>
        <v>0.005951687426756003</v>
      </c>
      <c r="N27">
        <v>0.1875</v>
      </c>
      <c r="O27">
        <v>-0.1875</v>
      </c>
      <c r="P27">
        <v>-0.19954838709677422</v>
      </c>
    </row>
    <row r="28" spans="1:16" ht="12.75">
      <c r="A28" t="str">
        <f>"2s"</f>
        <v>2s</v>
      </c>
      <c r="B28">
        <v>-0.14003151282921406</v>
      </c>
      <c r="C28">
        <f t="shared" si="0"/>
        <v>0.33474399238176533</v>
      </c>
      <c r="D28">
        <v>0</v>
      </c>
      <c r="I28">
        <f t="shared" si="1"/>
        <v>0.005951687426756003</v>
      </c>
      <c r="N28">
        <v>0.1875</v>
      </c>
      <c r="O28">
        <v>-0.1875</v>
      </c>
      <c r="P28">
        <v>-0.19954838709677422</v>
      </c>
    </row>
    <row r="29" spans="1:16" ht="12.75">
      <c r="B29">
        <v>-0.13407982540245802</v>
      </c>
      <c r="C29">
        <f t="shared" si="0"/>
        <v>0.21994247564663438</v>
      </c>
      <c r="D29">
        <v>0</v>
      </c>
      <c r="I29">
        <f t="shared" si="1"/>
        <v>0.005951687426756003</v>
      </c>
      <c r="N29">
        <v>0.1875</v>
      </c>
      <c r="O29">
        <v>-0.1875</v>
      </c>
      <c r="P29">
        <v>-0.19954838709677422</v>
      </c>
    </row>
    <row r="30" spans="1:16" ht="12.75">
      <c r="B30">
        <v>-0.128128137975702</v>
      </c>
      <c r="C30">
        <f t="shared" si="0"/>
        <v>0.1388460878280255</v>
      </c>
      <c r="D30">
        <v>0</v>
      </c>
      <c r="I30">
        <f t="shared" si="1"/>
        <v>0.005951687426756003</v>
      </c>
      <c r="N30">
        <v>0.1875</v>
      </c>
      <c r="O30">
        <v>-0.1875</v>
      </c>
      <c r="P30">
        <v>-0.19954838709677422</v>
      </c>
    </row>
    <row r="31" spans="1:16" ht="12.75">
      <c r="B31">
        <v>-0.12217645054894599</v>
      </c>
      <c r="C31">
        <f t="shared" si="0"/>
        <v>0.08421440924885065</v>
      </c>
      <c r="D31">
        <v>0</v>
      </c>
      <c r="I31">
        <f t="shared" si="1"/>
        <v>0.005951687426756003</v>
      </c>
      <c r="N31">
        <v>0.1875</v>
      </c>
      <c r="O31">
        <v>-0.1875</v>
      </c>
      <c r="P31">
        <v>-0.19954838709677422</v>
      </c>
    </row>
    <row r="32" spans="1:16" ht="12.75">
      <c r="B32">
        <v>-0.11622476312218998</v>
      </c>
      <c r="C32">
        <f t="shared" si="0"/>
        <v>0.049075799814475664</v>
      </c>
      <c r="D32">
        <v>0</v>
      </c>
      <c r="I32">
        <f t="shared" si="1"/>
        <v>0.005951687426756003</v>
      </c>
      <c r="N32">
        <v>0.1875</v>
      </c>
      <c r="O32">
        <v>-0.1875</v>
      </c>
      <c r="P32">
        <v>-0.19954838709677422</v>
      </c>
    </row>
    <row r="33" spans="1:16" ht="12.75">
      <c r="A33" t="str">
        <f>"3s"</f>
        <v>3s</v>
      </c>
      <c r="B33">
        <v>-0.11027307569543394</v>
      </c>
      <c r="C33">
        <f t="shared" si="0"/>
        <v>0.027477460154015566</v>
      </c>
      <c r="D33">
        <v>0</v>
      </c>
      <c r="I33">
        <f t="shared" si="1"/>
        <v>0.005951687426756003</v>
      </c>
      <c r="N33">
        <v>0.1875</v>
      </c>
      <c r="O33">
        <v>-0.1875</v>
      </c>
      <c r="P33">
        <v>-0.19954838709677422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2006-07-21T12:13:26Z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