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2">'Table II - M&amp;S'!$A$1:$G$15</definedName>
    <definedName name="_xlnm.Print_Area" localSheetId="3">'Table III - FabAssy &amp; Instl'!$A$1:$R$14</definedName>
    <definedName name="_xlnm.Print_Titles" localSheetId="1">'Table I - Dsn Labor'!$6:$7</definedName>
  </definedNames>
  <calcPr fullCalcOnLoad="1"/>
</workbook>
</file>

<file path=xl/sharedStrings.xml><?xml version="1.0" encoding="utf-8"?>
<sst xmlns="http://schemas.openxmlformats.org/spreadsheetml/2006/main" count="154" uniqueCount="119">
  <si>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</si>
  <si>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</si>
  <si>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</si>
  <si>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</si>
  <si>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</si>
  <si>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</si>
  <si>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</si>
  <si>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</si>
  <si>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</si>
  <si>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</si>
  <si>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</si>
  <si>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</si>
  <si>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</si>
  <si>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</si>
  <si>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</si>
  <si>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</si>
  <si>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</si>
  <si>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</si>
  <si>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</si>
  <si>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</si>
  <si>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WBS Number:  211</t>
  </si>
  <si>
    <t>WBS Title: Gas Fueling Systems</t>
  </si>
  <si>
    <t>Job Number: 2101</t>
  </si>
  <si>
    <t>Job Title: Fueling Systems</t>
  </si>
  <si>
    <t>Job Manager: Bill Blanchard</t>
  </si>
  <si>
    <t>EMEM</t>
  </si>
  <si>
    <t>Title I and II Design</t>
  </si>
  <si>
    <t>Subtotal Title I &amp; II Design</t>
  </si>
  <si>
    <t xml:space="preserve">Title III </t>
  </si>
  <si>
    <t>Hours</t>
  </si>
  <si>
    <t>See Table I</t>
  </si>
  <si>
    <t>Included in Table I</t>
  </si>
  <si>
    <t>WBS Title: Gas Fueling System</t>
  </si>
  <si>
    <t>Job Title: Fueling System</t>
  </si>
  <si>
    <t>WBS Number:  21</t>
  </si>
  <si>
    <t>Subtotal Title III</t>
  </si>
  <si>
    <t>Other Comments:</t>
  </si>
  <si>
    <t>NCSX Work Approval Form (WAF)</t>
  </si>
  <si>
    <t>Schedule:</t>
  </si>
  <si>
    <t>See Attached</t>
  </si>
  <si>
    <t>Approvals:</t>
  </si>
  <si>
    <t>Uncertainty Range (%)</t>
  </si>
  <si>
    <t>X</t>
  </si>
  <si>
    <t>Anticipated to only require standard components</t>
  </si>
  <si>
    <t xml:space="preserve"> </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</si>
  <si>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</si>
  <si>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</si>
  <si>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</si>
  <si>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</si>
  <si>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</si>
  <si>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</si>
  <si>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</si>
  <si>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</si>
  <si>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</si>
  <si>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</si>
  <si>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</si>
  <si>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</si>
  <si>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</si>
  <si>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</si>
  <si>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</si>
  <si>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</si>
  <si>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</si>
  <si>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</si>
  <si>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</si>
  <si>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</si>
  <si>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</si>
  <si>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NONE </t>
  </si>
  <si>
    <t>There have been no design reviews therefore the design is not fixed.</t>
  </si>
  <si>
    <t>Preliminary Design / Management / Admin</t>
  </si>
  <si>
    <t>Final Design / Management / Admin</t>
  </si>
  <si>
    <t>M&amp;S</t>
  </si>
  <si>
    <t>-15%/+25%</t>
  </si>
  <si>
    <t>Note:</t>
  </si>
  <si>
    <t>See Note (1) below</t>
  </si>
  <si>
    <t>(2) Title III:  This effort includes procurement, fabrication/welding/assembly, installation, oversight, leak checking of the subsystems, procedures, refurbishment of legacy equipment as required and initial operation and testing. Estimate based up input from cognizant individuals with experience on previous similar system installation on other machines.</t>
  </si>
  <si>
    <t>Engr Work Planning &amp; Design</t>
  </si>
  <si>
    <t>Design Gas handling Hardware</t>
  </si>
  <si>
    <t>Design PLC Controls</t>
  </si>
  <si>
    <t>Drafting Support</t>
  </si>
  <si>
    <t>Drafting Support (Electrical)</t>
  </si>
  <si>
    <t>Drafting Support (Mechanical)</t>
  </si>
  <si>
    <t>Materials and Supplies</t>
  </si>
  <si>
    <t>Fabricate &amp; Install Hardware</t>
  </si>
  <si>
    <t>Install PLC Controls</t>
  </si>
  <si>
    <t>Integrated System Testing</t>
  </si>
  <si>
    <t>Fabricate &amp; Install Hardware (Electrical)</t>
  </si>
  <si>
    <t>The proposed fueling system will be remotely controlled and monitored and consist of three gas injection assemblies, three gas delivery systems , a pumpout system and associated gauging.  Each gas injection assembly (GIA) will consists of a fill valve, interface valve and a piezoelectric pulse valve that will be operated by a valve driver controlled by the NCSX computer system.  Each GIA will have a maximum fueling rate greater than 50 T-l/s.</t>
  </si>
  <si>
    <t>See Note (3) below</t>
  </si>
  <si>
    <t>See Notes (2) below</t>
  </si>
  <si>
    <t xml:space="preserve">(1) Title I &amp; II:  The fueling system estimate is based on prior experience on similar systems (e.g., NSTX) and input from experienced engineers/personnel familiar with specific parts of this project.   Includes overall design and oversight activities, some P&amp;ID drawings, weld drawings, fabrication drawings, and two reviews (PDR &amp; FDR).    </t>
  </si>
  <si>
    <t xml:space="preserve">(3) M&amp;S based upon prior experience on similar systems and uses standard off-the-shelf components. </t>
  </si>
  <si>
    <t>Project control is responsible for quantifying the low and high cost impacts based on the labor hours and M&amp;S identified</t>
  </si>
  <si>
    <t xml:space="preserve"> VL= Very Likely (P&gt;80%), L=Likely (80%&gt;P&gt;40%), U=Unlikely (40%&gt;P&gt;10%), VU=Very Unlikely (P&lt;10%), NC=Non-credible (P&lt;1%)</t>
  </si>
  <si>
    <t xml:space="preserve">The MIE project scope encompasses a remotely controlled and monitored fueling system consisting of three gas injection assemblies, three gas delivery systems , a pumpout system and associated gauging.  Each gas injection assembly (GIA) will consist of a fill valve, interface valve and a piezoelectric pulse valve that will be operated by a valve driver controlled by the NCSX computer system.  Each GIA will have a maximum fueling rate greater than 50 T-l/s.                                                                                                       </t>
  </si>
  <si>
    <t xml:space="preserve">Job Manager                                                                         </t>
  </si>
  <si>
    <t>____________________________________________________</t>
  </si>
  <si>
    <t xml:space="preserve">Responsible Line Manager                                                    </t>
  </si>
  <si>
    <t xml:space="preserve">Project Manager                                                                   </t>
  </si>
  <si>
    <t xml:space="preserve">Engineering Department Head                                               </t>
  </si>
  <si>
    <t>_____________________________________________________</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</si>
  <si>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</si>
  <si>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</si>
  <si>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</si>
  <si>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</si>
  <si>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</si>
  <si>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</si>
  <si>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</si>
  <si>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</si>
  <si>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</si>
  <si>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</si>
  <si>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</si>
  <si>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</si>
  <si>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</si>
  <si>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</si>
  <si>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</si>
  <si>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t>
  </si>
  <si>
    <t xml:space="preserve">Subtotal </t>
  </si>
  <si>
    <t>Subtotal</t>
  </si>
  <si>
    <t>8 - Actual experience for NCSX Work</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</si>
</sst>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_(* #,##0.000_);_(* \(#,##0.000\);_(* &quot;-&quot;??_);_(@_)"/>
    <numFmt numFmtId="180" formatCode="_(* #,##0.000_);_(* \(#,##0.000\);_(* &quot;-&quot;???_);_(@_)"/>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31">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
      <sz val="12"/>
      <name val="Arial"/>
      <family val="2"/>
    </font>
    <font>
      <b/>
      <sz val="10"/>
      <color indexed="10"/>
      <name val="Arial"/>
      <family val="2"/>
    </font>
    <font>
      <b/>
      <sz val="9"/>
      <name val="Times"/>
      <family val="1"/>
    </font>
    <font>
      <sz val="16"/>
      <name val="Arial"/>
      <family val="2"/>
    </font>
    <font>
      <sz val="9"/>
      <name val="Times"/>
      <family val="0"/>
    </font>
    <font>
      <sz val="10"/>
      <color indexed="10"/>
      <name val="Arial"/>
      <family val="2"/>
    </font>
  </fonts>
  <fills count="7">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0" xfId="0" applyFont="1" applyFill="1" applyAlignment="1">
      <alignment textRotation="91"/>
    </xf>
    <xf numFmtId="0" fontId="9" fillId="0" borderId="2"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2" fillId="0" borderId="0" xfId="0" applyFont="1" applyAlignment="1">
      <alignment vertical="top"/>
    </xf>
    <xf numFmtId="0" fontId="2" fillId="0" borderId="3"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3" borderId="0" xfId="0" applyFont="1" applyFill="1" applyAlignment="1">
      <alignment/>
    </xf>
    <xf numFmtId="1" fontId="0" fillId="3" borderId="0" xfId="0" applyNumberFormat="1" applyFont="1" applyFill="1" applyAlignment="1">
      <alignment/>
    </xf>
    <xf numFmtId="0" fontId="0" fillId="0" borderId="0" xfId="0" applyAlignment="1">
      <alignment horizontal="left" wrapText="1"/>
    </xf>
    <xf numFmtId="0" fontId="2" fillId="0" borderId="0" xfId="0" applyFont="1" applyAlignment="1">
      <alignment horizontal="left" vertical="top" wrapText="1"/>
    </xf>
    <xf numFmtId="0" fontId="19" fillId="0" borderId="4" xfId="0" applyFont="1" applyBorder="1" applyAlignment="1">
      <alignment horizontal="centerContinuous" wrapText="1"/>
    </xf>
    <xf numFmtId="0" fontId="23" fillId="0" borderId="4" xfId="0" applyFont="1" applyBorder="1" applyAlignment="1">
      <alignment horizontal="centerContinuous" wrapText="1"/>
    </xf>
    <xf numFmtId="0" fontId="23" fillId="3" borderId="0" xfId="0" applyFont="1" applyFill="1" applyAlignment="1">
      <alignment/>
    </xf>
    <xf numFmtId="0" fontId="23" fillId="0" borderId="0" xfId="0" applyFont="1" applyAlignment="1">
      <alignment/>
    </xf>
    <xf numFmtId="0" fontId="24" fillId="0" borderId="5" xfId="22" applyFont="1" applyBorder="1" applyAlignment="1">
      <alignment horizontal="centerContinuous"/>
      <protection locked="0"/>
    </xf>
    <xf numFmtId="0" fontId="0" fillId="0" borderId="6" xfId="22" applyBorder="1" applyAlignment="1">
      <alignment horizontal="centerContinuous"/>
      <protection locked="0"/>
    </xf>
    <xf numFmtId="0" fontId="0" fillId="0" borderId="0" xfId="22">
      <alignment/>
      <protection locked="0"/>
    </xf>
    <xf numFmtId="0" fontId="2" fillId="0" borderId="7" xfId="22" applyFont="1" applyBorder="1">
      <alignment/>
      <protection locked="0"/>
    </xf>
    <xf numFmtId="0" fontId="7" fillId="0" borderId="8" xfId="22" applyFont="1" applyBorder="1">
      <alignment/>
      <protection locked="0"/>
    </xf>
    <xf numFmtId="0" fontId="0" fillId="0" borderId="8" xfId="22" applyBorder="1">
      <alignment/>
      <protection locked="0"/>
    </xf>
    <xf numFmtId="0" fontId="0" fillId="0" borderId="0" xfId="22" applyAlignment="1">
      <alignment horizontal="left" vertical="top" wrapText="1"/>
      <protection locked="0"/>
    </xf>
    <xf numFmtId="0" fontId="2" fillId="0" borderId="3" xfId="22" applyFont="1" applyBorder="1">
      <alignment/>
      <protection locked="0"/>
    </xf>
    <xf numFmtId="0" fontId="0" fillId="0" borderId="9"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25" fillId="0" borderId="0" xfId="0" applyFont="1" applyAlignment="1">
      <alignment/>
    </xf>
    <xf numFmtId="0" fontId="1" fillId="0" borderId="8" xfId="0" applyFont="1" applyBorder="1" applyAlignment="1">
      <alignment/>
    </xf>
    <xf numFmtId="0" fontId="25" fillId="0" borderId="8" xfId="0" applyFont="1" applyBorder="1" applyAlignment="1">
      <alignment/>
    </xf>
    <xf numFmtId="0" fontId="3" fillId="0" borderId="0" xfId="0" applyFont="1" applyAlignment="1">
      <alignment horizontal="centerContinuous"/>
    </xf>
    <xf numFmtId="0" fontId="26" fillId="0" borderId="0" xfId="0" applyFont="1" applyAlignment="1">
      <alignment/>
    </xf>
    <xf numFmtId="1" fontId="2" fillId="3" borderId="0" xfId="0" applyNumberFormat="1" applyFont="1" applyFill="1" applyAlignment="1">
      <alignment/>
    </xf>
    <xf numFmtId="0" fontId="3" fillId="0" borderId="0" xfId="0" applyFont="1" applyAlignment="1">
      <alignment/>
    </xf>
    <xf numFmtId="0" fontId="3" fillId="0" borderId="0" xfId="0" applyFont="1" applyAlignment="1">
      <alignment/>
    </xf>
    <xf numFmtId="1" fontId="3" fillId="3" borderId="0" xfId="0" applyNumberFormat="1" applyFont="1" applyFill="1" applyAlignment="1">
      <alignment/>
    </xf>
    <xf numFmtId="0" fontId="0" fillId="0" borderId="0" xfId="21">
      <alignment/>
      <protection locked="0"/>
    </xf>
    <xf numFmtId="0" fontId="0" fillId="0" borderId="8" xfId="21" applyBorder="1" applyAlignment="1">
      <alignment horizontal="left"/>
      <protection locked="0"/>
    </xf>
    <xf numFmtId="0" fontId="0" fillId="0" borderId="0" xfId="21" applyFont="1">
      <alignment/>
      <protection locked="0"/>
    </xf>
    <xf numFmtId="0" fontId="2" fillId="0" borderId="7" xfId="21" applyFont="1" applyBorder="1">
      <alignment/>
      <protection locked="0"/>
    </xf>
    <xf numFmtId="0" fontId="0" fillId="0" borderId="8" xfId="21" applyFont="1" applyBorder="1" applyAlignment="1">
      <alignment horizontal="lef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1" fillId="0" borderId="7" xfId="0" applyFont="1" applyBorder="1" applyAlignment="1">
      <alignment/>
    </xf>
    <xf numFmtId="0" fontId="1" fillId="0" borderId="7" xfId="0" applyFont="1" applyBorder="1" applyAlignment="1">
      <alignment/>
    </xf>
    <xf numFmtId="178" fontId="26" fillId="0" borderId="0" xfId="0" applyNumberFormat="1" applyFont="1" applyAlignment="1">
      <alignment/>
    </xf>
    <xf numFmtId="0" fontId="2"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center" vertical="center" wrapText="1"/>
    </xf>
    <xf numFmtId="0" fontId="0" fillId="0" borderId="0" xfId="0" applyNumberFormat="1" applyFont="1" applyAlignment="1">
      <alignment horizontal="center" vertical="center"/>
    </xf>
    <xf numFmtId="0" fontId="2" fillId="0" borderId="0" xfId="0" applyFont="1" applyFill="1" applyAlignment="1" quotePrefix="1">
      <alignment horizontal="center"/>
    </xf>
    <xf numFmtId="0" fontId="0" fillId="0" borderId="8" xfId="0" applyFont="1" applyFill="1" applyBorder="1" applyAlignment="1">
      <alignment vertical="top" wrapText="1"/>
    </xf>
    <xf numFmtId="0" fontId="2" fillId="0" borderId="0" xfId="0" applyFont="1" applyFill="1" applyAlignment="1">
      <alignment horizontal="center"/>
    </xf>
    <xf numFmtId="0" fontId="2" fillId="0" borderId="0" xfId="0" applyFont="1" applyFill="1" applyAlignment="1">
      <alignment/>
    </xf>
    <xf numFmtId="0" fontId="2" fillId="0" borderId="0" xfId="0" applyFont="1" applyAlignment="1">
      <alignment horizontal="left" wrapText="1"/>
    </xf>
    <xf numFmtId="0" fontId="0" fillId="0" borderId="0" xfId="0" applyFont="1" applyAlignment="1">
      <alignment horizontal="center" vertical="center" textRotation="90"/>
    </xf>
    <xf numFmtId="1" fontId="3" fillId="0" borderId="0" xfId="0" applyNumberFormat="1" applyFont="1" applyAlignment="1">
      <alignment horizontal="center" vertical="center"/>
    </xf>
    <xf numFmtId="0" fontId="3" fillId="0" borderId="0" xfId="0" applyFont="1" applyAlignment="1">
      <alignment horizontal="center" vertical="center"/>
    </xf>
    <xf numFmtId="0" fontId="29" fillId="0" borderId="0" xfId="0" applyFont="1" applyAlignment="1">
      <alignment wrapText="1"/>
    </xf>
    <xf numFmtId="0" fontId="2" fillId="5" borderId="12" xfId="0" applyFont="1" applyFill="1" applyBorder="1" applyAlignment="1">
      <alignment horizontal="centerContinuous"/>
    </xf>
    <xf numFmtId="0" fontId="0" fillId="5" borderId="4" xfId="0" applyFill="1" applyBorder="1" applyAlignment="1">
      <alignment horizontal="centerContinuous"/>
    </xf>
    <xf numFmtId="0" fontId="2" fillId="5" borderId="0" xfId="0" applyFont="1" applyFill="1" applyAlignment="1">
      <alignment horizontal="center" wrapText="1"/>
    </xf>
    <xf numFmtId="42" fontId="0" fillId="5" borderId="0" xfId="0" applyNumberFormat="1" applyFill="1" applyAlignment="1">
      <alignment wrapText="1"/>
    </xf>
    <xf numFmtId="0" fontId="0" fillId="5" borderId="0" xfId="0" applyFill="1" applyAlignment="1">
      <alignment wrapText="1"/>
    </xf>
    <xf numFmtId="0" fontId="0" fillId="6" borderId="0" xfId="0" applyFill="1" applyAlignment="1">
      <alignment wrapText="1"/>
    </xf>
    <xf numFmtId="0" fontId="2" fillId="5" borderId="13" xfId="0" applyFont="1" applyFill="1" applyBorder="1" applyAlignment="1">
      <alignment/>
    </xf>
    <xf numFmtId="0" fontId="0" fillId="5" borderId="0" xfId="0" applyFill="1" applyAlignment="1">
      <alignment/>
    </xf>
    <xf numFmtId="42" fontId="2" fillId="0" borderId="0" xfId="0" applyNumberFormat="1" applyFont="1" applyFill="1" applyBorder="1" applyAlignment="1">
      <alignment horizontal="center" wrapText="1"/>
    </xf>
    <xf numFmtId="0" fontId="27" fillId="0" borderId="0" xfId="0" applyFont="1" applyAlignment="1">
      <alignment/>
    </xf>
    <xf numFmtId="0" fontId="28" fillId="0" borderId="0" xfId="0" applyFont="1" applyAlignment="1">
      <alignment/>
    </xf>
    <xf numFmtId="0" fontId="2" fillId="5" borderId="0" xfId="0" applyFont="1" applyFill="1" applyBorder="1" applyAlignment="1">
      <alignment horizontal="center" wrapText="1"/>
    </xf>
    <xf numFmtId="42" fontId="2" fillId="5" borderId="0" xfId="0" applyNumberFormat="1" applyFont="1" applyFill="1" applyAlignment="1">
      <alignment wrapText="1"/>
    </xf>
    <xf numFmtId="1" fontId="2" fillId="5" borderId="0" xfId="0" applyNumberFormat="1" applyFont="1" applyFill="1" applyAlignment="1">
      <alignment wrapText="1"/>
    </xf>
    <xf numFmtId="9" fontId="2" fillId="6" borderId="0" xfId="0" applyNumberFormat="1" applyFont="1" applyFill="1" applyAlignment="1">
      <alignment wrapText="1"/>
    </xf>
    <xf numFmtId="0" fontId="2" fillId="5" borderId="14" xfId="0" applyFont="1" applyFill="1" applyBorder="1" applyAlignment="1">
      <alignment/>
    </xf>
    <xf numFmtId="0" fontId="0" fillId="5" borderId="1" xfId="0" applyFill="1" applyBorder="1" applyAlignment="1">
      <alignment/>
    </xf>
    <xf numFmtId="1" fontId="0" fillId="0" borderId="0" xfId="0" applyNumberFormat="1" applyAlignment="1">
      <alignment/>
    </xf>
    <xf numFmtId="1" fontId="2" fillId="0" borderId="0" xfId="0" applyNumberFormat="1" applyFont="1" applyAlignment="1">
      <alignment horizontal="center" wrapText="1"/>
    </xf>
    <xf numFmtId="42" fontId="0" fillId="0" borderId="0" xfId="0" applyNumberFormat="1" applyAlignment="1">
      <alignment wrapText="1"/>
    </xf>
    <xf numFmtId="0" fontId="0" fillId="0" borderId="0" xfId="0" applyAlignment="1">
      <alignment wrapText="1"/>
    </xf>
    <xf numFmtId="1" fontId="0" fillId="0" borderId="0" xfId="0" applyNumberFormat="1" applyAlignment="1">
      <alignment wrapText="1"/>
    </xf>
    <xf numFmtId="0" fontId="27" fillId="0" borderId="0" xfId="0" applyFont="1" applyAlignment="1">
      <alignment horizontal="centerContinuous"/>
    </xf>
    <xf numFmtId="42" fontId="2" fillId="0" borderId="0" xfId="0" applyNumberFormat="1" applyFont="1" applyAlignment="1">
      <alignment wrapText="1"/>
    </xf>
    <xf numFmtId="1" fontId="2" fillId="0" borderId="0" xfId="0" applyNumberFormat="1" applyFont="1" applyAlignment="1">
      <alignment wrapText="1"/>
    </xf>
    <xf numFmtId="9" fontId="2" fillId="0" borderId="0" xfId="0" applyNumberFormat="1" applyFont="1" applyAlignment="1">
      <alignment wrapText="1"/>
    </xf>
    <xf numFmtId="9" fontId="2" fillId="0" borderId="0" xfId="0" applyNumberFormat="1" applyFont="1" applyAlignment="1">
      <alignment/>
    </xf>
    <xf numFmtId="0" fontId="3" fillId="0" borderId="0" xfId="0" applyFont="1" applyAlignment="1">
      <alignment horizontal="center"/>
    </xf>
    <xf numFmtId="42" fontId="0" fillId="0" borderId="0" xfId="0" applyNumberFormat="1" applyFont="1" applyAlignment="1">
      <alignment/>
    </xf>
    <xf numFmtId="42" fontId="3" fillId="0" borderId="0" xfId="0" applyNumberFormat="1" applyFont="1" applyAlignment="1">
      <alignment/>
    </xf>
    <xf numFmtId="42" fontId="0" fillId="0" borderId="0" xfId="0" applyNumberFormat="1" applyFont="1" applyAlignment="1">
      <alignment wrapText="1"/>
    </xf>
    <xf numFmtId="42" fontId="3" fillId="0" borderId="0" xfId="0" applyNumberFormat="1" applyFont="1" applyAlignment="1">
      <alignment/>
    </xf>
    <xf numFmtId="42" fontId="0" fillId="0" borderId="0" xfId="0" applyNumberFormat="1" applyAlignment="1">
      <alignment/>
    </xf>
    <xf numFmtId="0" fontId="9" fillId="0" borderId="15" xfId="0" applyFont="1" applyFill="1" applyBorder="1" applyAlignment="1">
      <alignment textRotation="90" wrapText="1"/>
    </xf>
    <xf numFmtId="0" fontId="19" fillId="0" borderId="12" xfId="0" applyFont="1" applyBorder="1" applyAlignment="1">
      <alignment horizontal="center" wrapText="1"/>
    </xf>
    <xf numFmtId="0" fontId="20" fillId="0" borderId="14" xfId="0" applyFont="1" applyFill="1" applyBorder="1" applyAlignment="1">
      <alignment textRotation="90" wrapText="1"/>
    </xf>
    <xf numFmtId="42" fontId="0" fillId="0" borderId="8" xfId="0" applyNumberFormat="1" applyFont="1" applyBorder="1" applyAlignment="1">
      <alignment horizontal="center" vertical="center"/>
    </xf>
    <xf numFmtId="42" fontId="3" fillId="0" borderId="8" xfId="0" applyNumberFormat="1" applyFont="1" applyBorder="1" applyAlignment="1">
      <alignment horizontal="center" vertical="center"/>
    </xf>
    <xf numFmtId="0" fontId="0" fillId="0" borderId="0" xfId="0" applyFont="1" applyAlignment="1">
      <alignment horizontal="center" vertical="top" wrapText="1"/>
    </xf>
    <xf numFmtId="42" fontId="2" fillId="0" borderId="0" xfId="0" applyNumberFormat="1" applyFont="1" applyAlignment="1">
      <alignment/>
    </xf>
    <xf numFmtId="0" fontId="3" fillId="0" borderId="0" xfId="0" applyFont="1" applyAlignment="1">
      <alignment horizontal="center" vertical="top" wrapText="1"/>
    </xf>
    <xf numFmtId="42" fontId="3" fillId="0" borderId="0" xfId="0" applyNumberFormat="1" applyFont="1" applyBorder="1" applyAlignment="1">
      <alignment horizontal="center" vertical="center"/>
    </xf>
    <xf numFmtId="0" fontId="27" fillId="5" borderId="6" xfId="0" applyFont="1" applyFill="1" applyBorder="1" applyAlignment="1">
      <alignment horizontal="centerContinuous"/>
    </xf>
    <xf numFmtId="0" fontId="27" fillId="5" borderId="8" xfId="0" applyFont="1" applyFill="1" applyBorder="1" applyAlignment="1">
      <alignment/>
    </xf>
    <xf numFmtId="0" fontId="27" fillId="5" borderId="9" xfId="0" applyFont="1" applyFill="1" applyBorder="1" applyAlignment="1">
      <alignment/>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30" fillId="0" borderId="0" xfId="0" applyNumberFormat="1" applyFont="1" applyAlignment="1">
      <alignment horizontal="center" vertical="center"/>
    </xf>
    <xf numFmtId="0" fontId="30" fillId="0" borderId="0" xfId="0" applyFont="1" applyAlignment="1">
      <alignment horizontal="center" vertical="center"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xf>
    <xf numFmtId="0" fontId="0" fillId="0" borderId="0" xfId="0" applyAlignment="1">
      <alignment/>
    </xf>
    <xf numFmtId="0" fontId="2" fillId="0" borderId="0" xfId="0" applyFont="1" applyAlignment="1">
      <alignment vertical="top" wrapText="1"/>
    </xf>
    <xf numFmtId="0" fontId="2" fillId="0" borderId="0" xfId="0" applyFont="1" applyAlignment="1">
      <alignment horizontal="left" vertical="top" wrapText="1"/>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2" fillId="0" borderId="0" xfId="0" applyFont="1" applyAlignment="1">
      <alignment horizontal="center" vertical="top"/>
    </xf>
    <xf numFmtId="0" fontId="2" fillId="0" borderId="10"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workbookViewId="0" topLeftCell="A4">
      <selection activeCell="B37" sqref="B37"/>
    </sheetView>
  </sheetViews>
  <sheetFormatPr defaultColWidth="9.140625" defaultRowHeight="12.75"/>
  <cols>
    <col min="1" max="1" width="11.421875" style="91" customWidth="1"/>
    <col min="2" max="2" width="71.57421875" style="84" customWidth="1"/>
    <col min="3" max="16384" width="9.140625" style="84" customWidth="1"/>
  </cols>
  <sheetData>
    <row r="1" spans="1:2" ht="20.25">
      <c r="A1" s="82" t="s">
        <v>37</v>
      </c>
      <c r="B1" s="83"/>
    </row>
    <row r="2" spans="1:2" ht="20.25">
      <c r="A2" s="85"/>
      <c r="B2" s="86"/>
    </row>
    <row r="3" spans="1:2" s="47" customFormat="1" ht="15.75">
      <c r="A3" s="119" t="s">
        <v>34</v>
      </c>
      <c r="B3" s="94"/>
    </row>
    <row r="4" spans="1:2" s="47" customFormat="1" ht="15.75">
      <c r="A4" s="119" t="s">
        <v>32</v>
      </c>
      <c r="B4" s="94"/>
    </row>
    <row r="5" spans="1:2" s="47" customFormat="1" ht="15.75">
      <c r="A5" s="119" t="s">
        <v>22</v>
      </c>
      <c r="B5" s="94"/>
    </row>
    <row r="6" spans="1:15" s="47" customFormat="1" ht="15.75">
      <c r="A6" s="120" t="s">
        <v>33</v>
      </c>
      <c r="B6" s="95"/>
      <c r="C6" s="93"/>
      <c r="D6" s="93"/>
      <c r="E6" s="93"/>
      <c r="F6" s="93"/>
      <c r="G6" s="93"/>
      <c r="H6" s="93"/>
      <c r="I6" s="93"/>
      <c r="J6" s="93"/>
      <c r="K6" s="93"/>
      <c r="L6" s="93"/>
      <c r="M6" s="93"/>
      <c r="N6" s="93"/>
      <c r="O6" s="93"/>
    </row>
    <row r="7" spans="1:2" s="47" customFormat="1" ht="15.75">
      <c r="A7" s="119" t="s">
        <v>24</v>
      </c>
      <c r="B7" s="94"/>
    </row>
    <row r="8" spans="1:2" ht="12.75">
      <c r="A8" s="85"/>
      <c r="B8" s="87"/>
    </row>
    <row r="9" spans="1:2" ht="12.75">
      <c r="A9" s="85" t="s">
        <v>1</v>
      </c>
      <c r="B9" s="87"/>
    </row>
    <row r="10" spans="1:6" ht="84" customHeight="1">
      <c r="A10" s="85"/>
      <c r="B10" s="127" t="s">
        <v>93</v>
      </c>
      <c r="C10" s="88"/>
      <c r="D10" s="88"/>
      <c r="E10" s="88"/>
      <c r="F10" s="88"/>
    </row>
    <row r="11" spans="1:2" ht="12.75">
      <c r="A11" s="85"/>
      <c r="B11" s="87"/>
    </row>
    <row r="12" spans="1:2" ht="12.75">
      <c r="A12" s="85" t="s">
        <v>38</v>
      </c>
      <c r="B12" s="87"/>
    </row>
    <row r="13" spans="1:2" ht="12.75">
      <c r="A13" s="85"/>
      <c r="B13" s="87" t="s">
        <v>39</v>
      </c>
    </row>
    <row r="14" spans="1:2" ht="12.75">
      <c r="A14" s="85"/>
      <c r="B14" s="87"/>
    </row>
    <row r="15" spans="1:2" ht="12.75">
      <c r="A15" s="85"/>
      <c r="B15" s="87"/>
    </row>
    <row r="16" spans="1:2" ht="12.75">
      <c r="A16" s="85"/>
      <c r="B16" s="87"/>
    </row>
    <row r="17" spans="1:2" ht="12.75">
      <c r="A17" s="85" t="s">
        <v>40</v>
      </c>
      <c r="B17" s="87"/>
    </row>
    <row r="18" spans="1:2" s="102" customFormat="1" ht="12.75">
      <c r="A18" s="105"/>
      <c r="B18" s="106" t="s">
        <v>95</v>
      </c>
    </row>
    <row r="19" spans="1:2" s="102" customFormat="1" ht="12.75">
      <c r="A19" s="105"/>
      <c r="B19" s="106" t="s">
        <v>94</v>
      </c>
    </row>
    <row r="20" spans="1:2" s="102" customFormat="1" ht="12.75">
      <c r="A20" s="105"/>
      <c r="B20" s="103"/>
    </row>
    <row r="21" spans="1:2" s="102" customFormat="1" ht="12.75">
      <c r="A21" s="105"/>
      <c r="B21" s="103"/>
    </row>
    <row r="22" spans="1:2" s="102" customFormat="1" ht="12.75">
      <c r="A22" s="105"/>
      <c r="B22" s="106" t="s">
        <v>95</v>
      </c>
    </row>
    <row r="23" spans="1:2" s="102" customFormat="1" ht="12.75">
      <c r="A23" s="105"/>
      <c r="B23" s="106" t="s">
        <v>96</v>
      </c>
    </row>
    <row r="24" spans="1:2" s="102" customFormat="1" ht="12.75">
      <c r="A24" s="105"/>
      <c r="B24" s="103"/>
    </row>
    <row r="25" spans="1:2" s="102" customFormat="1" ht="12.75">
      <c r="A25" s="105"/>
      <c r="B25" s="103"/>
    </row>
    <row r="26" spans="1:2" s="102" customFormat="1" ht="12.75">
      <c r="A26" s="105"/>
      <c r="B26" s="106" t="s">
        <v>95</v>
      </c>
    </row>
    <row r="27" spans="1:2" s="102" customFormat="1" ht="12.75">
      <c r="A27" s="105"/>
      <c r="B27" s="106" t="s">
        <v>97</v>
      </c>
    </row>
    <row r="28" spans="1:2" s="102" customFormat="1" ht="12.75">
      <c r="A28" s="105"/>
      <c r="B28" s="103"/>
    </row>
    <row r="29" spans="1:2" s="102" customFormat="1" ht="12.75">
      <c r="A29" s="105"/>
      <c r="B29" s="103"/>
    </row>
    <row r="30" spans="1:5" s="102" customFormat="1" ht="12.75">
      <c r="A30" s="105"/>
      <c r="B30" s="106" t="s">
        <v>99</v>
      </c>
      <c r="E30" s="104" t="s">
        <v>44</v>
      </c>
    </row>
    <row r="31" spans="1:2" s="102" customFormat="1" ht="12.75">
      <c r="A31" s="105"/>
      <c r="B31" s="106" t="s">
        <v>98</v>
      </c>
    </row>
    <row r="32" spans="1:2" ht="13.5" thickBot="1">
      <c r="A32" s="89"/>
      <c r="B32" s="90"/>
    </row>
    <row r="33" ht="12.75">
      <c r="B33" s="92"/>
    </row>
    <row r="34" ht="12.75">
      <c r="B34" s="92"/>
    </row>
    <row r="35" ht="12.75">
      <c r="B35" s="92"/>
    </row>
    <row r="36" ht="12.75">
      <c r="B36" s="92"/>
    </row>
    <row r="37" ht="12.75">
      <c r="B37" s="92"/>
    </row>
    <row r="38" ht="12.75">
      <c r="B38" s="92"/>
    </row>
    <row r="39" ht="12.75">
      <c r="B39" s="92"/>
    </row>
    <row r="40" ht="12.75">
      <c r="B40" s="92"/>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57"/>
  <sheetViews>
    <sheetView tabSelected="1" zoomScale="75" zoomScaleNormal="75" workbookViewId="0" topLeftCell="A10">
      <selection activeCell="O41" sqref="O41"/>
    </sheetView>
  </sheetViews>
  <sheetFormatPr defaultColWidth="9.140625" defaultRowHeight="12.75"/>
  <cols>
    <col min="1" max="1" width="4.8515625" style="0" customWidth="1"/>
    <col min="2" max="2" width="34.421875" style="0" customWidth="1"/>
    <col min="3" max="3" width="12.28125" style="0" customWidth="1"/>
    <col min="4" max="4" width="7.28125" style="0" customWidth="1"/>
    <col min="5" max="12" width="5.7109375" style="0" customWidth="1"/>
    <col min="13" max="13" width="3.28125" style="0" bestFit="1" customWidth="1"/>
    <col min="14" max="14" width="47.28125" style="0" customWidth="1"/>
    <col min="15" max="15" width="10.7109375" style="0" customWidth="1"/>
    <col min="16" max="16" width="11.8515625" style="0" customWidth="1"/>
    <col min="17" max="17" width="10.57421875" style="0" customWidth="1"/>
    <col min="18" max="16384" width="8.8515625" style="0" customWidth="1"/>
  </cols>
  <sheetData>
    <row r="1" s="5" customFormat="1" ht="20.25">
      <c r="A1" s="5" t="s">
        <v>34</v>
      </c>
    </row>
    <row r="2" s="5" customFormat="1" ht="20.25">
      <c r="A2" s="5" t="s">
        <v>32</v>
      </c>
    </row>
    <row r="3" s="5" customFormat="1" ht="20.25">
      <c r="A3" s="5" t="s">
        <v>22</v>
      </c>
    </row>
    <row r="4" spans="1:14" s="5" customFormat="1" ht="20.25">
      <c r="A4" s="188" t="s">
        <v>33</v>
      </c>
      <c r="B4" s="189"/>
      <c r="C4" s="189"/>
      <c r="D4" s="189"/>
      <c r="E4" s="189"/>
      <c r="F4" s="189"/>
      <c r="G4" s="189"/>
      <c r="H4" s="189"/>
      <c r="I4" s="189"/>
      <c r="J4" s="189"/>
      <c r="K4" s="189"/>
      <c r="L4" s="189"/>
      <c r="M4" s="189"/>
      <c r="N4" s="189"/>
    </row>
    <row r="5" s="5" customFormat="1" ht="20.25">
      <c r="A5" s="5" t="s">
        <v>24</v>
      </c>
    </row>
    <row r="6" spans="1:29" ht="20.25">
      <c r="A6" s="45"/>
      <c r="B6" s="5"/>
      <c r="C6" s="5"/>
      <c r="U6" s="5"/>
      <c r="V6" s="5"/>
      <c r="W6" s="5"/>
      <c r="X6" s="5"/>
      <c r="Y6" s="5"/>
      <c r="Z6" s="5"/>
      <c r="AA6" s="5"/>
      <c r="AB6" s="5"/>
      <c r="AC6" s="5"/>
    </row>
    <row r="7" spans="2:29" s="46" customFormat="1" ht="11.25" customHeight="1">
      <c r="B7" s="56"/>
      <c r="U7" s="5"/>
      <c r="V7" s="5"/>
      <c r="W7" s="5"/>
      <c r="X7" s="5"/>
      <c r="Y7" s="5"/>
      <c r="Z7" s="5"/>
      <c r="AA7" s="5"/>
      <c r="AB7" s="5"/>
      <c r="AC7" s="5"/>
    </row>
    <row r="8" spans="1:29" ht="20.25">
      <c r="A8" s="47" t="s">
        <v>1</v>
      </c>
      <c r="U8" s="5"/>
      <c r="V8" s="5"/>
      <c r="W8" s="5"/>
      <c r="X8" s="5"/>
      <c r="Y8" s="5"/>
      <c r="Z8" s="5"/>
      <c r="AA8" s="5"/>
      <c r="AB8" s="5"/>
      <c r="AC8" s="5"/>
    </row>
    <row r="9" spans="1:29" s="44" customFormat="1" ht="57" customHeight="1" thickBot="1">
      <c r="A9" s="185" t="s">
        <v>86</v>
      </c>
      <c r="B9" s="186"/>
      <c r="C9" s="186"/>
      <c r="D9" s="187"/>
      <c r="E9" s="187"/>
      <c r="F9" s="187"/>
      <c r="G9" s="187"/>
      <c r="H9" s="187"/>
      <c r="I9" s="187"/>
      <c r="J9" s="187"/>
      <c r="K9" s="187"/>
      <c r="L9" s="187"/>
      <c r="U9" s="5"/>
      <c r="V9" s="5"/>
      <c r="W9" s="5"/>
      <c r="X9" s="5"/>
      <c r="Y9" s="5"/>
      <c r="Z9" s="5"/>
      <c r="AA9" s="5"/>
      <c r="AB9" s="5"/>
      <c r="AC9" s="5"/>
    </row>
    <row r="10" spans="1:29" s="81" customFormat="1" ht="20.25">
      <c r="A10" s="77"/>
      <c r="B10" s="77"/>
      <c r="C10" s="169" t="s">
        <v>115</v>
      </c>
      <c r="D10" s="78" t="s">
        <v>29</v>
      </c>
      <c r="E10" s="78"/>
      <c r="F10" s="78"/>
      <c r="G10" s="78"/>
      <c r="H10" s="78"/>
      <c r="I10" s="78"/>
      <c r="J10" s="79"/>
      <c r="K10" s="79"/>
      <c r="L10" s="79"/>
      <c r="M10" s="80"/>
      <c r="U10" s="5"/>
      <c r="V10" s="5"/>
      <c r="W10" s="5"/>
      <c r="X10" s="5"/>
      <c r="Y10" s="5"/>
      <c r="Z10" s="5"/>
      <c r="AA10" s="5"/>
      <c r="AB10" s="5"/>
      <c r="AC10" s="5"/>
    </row>
    <row r="11" spans="1:29" s="70" customFormat="1" ht="56.25" customHeight="1" thickBot="1">
      <c r="A11" s="66" t="s">
        <v>13</v>
      </c>
      <c r="B11" s="67"/>
      <c r="C11" s="170" t="s">
        <v>70</v>
      </c>
      <c r="D11" s="168" t="s">
        <v>25</v>
      </c>
      <c r="E11" s="55" t="s">
        <v>6</v>
      </c>
      <c r="F11" s="55" t="s">
        <v>14</v>
      </c>
      <c r="G11" s="55" t="s">
        <v>2</v>
      </c>
      <c r="H11" s="55" t="s">
        <v>15</v>
      </c>
      <c r="I11" s="55" t="s">
        <v>5</v>
      </c>
      <c r="J11" s="55" t="s">
        <v>16</v>
      </c>
      <c r="K11" s="55" t="s">
        <v>17</v>
      </c>
      <c r="L11" s="55" t="s">
        <v>18</v>
      </c>
      <c r="M11" s="69"/>
      <c r="N11" s="68" t="s">
        <v>4</v>
      </c>
      <c r="O11" s="40" t="s">
        <v>100</v>
      </c>
      <c r="P11" s="143" t="s">
        <v>101</v>
      </c>
      <c r="Q11" s="40" t="s">
        <v>102</v>
      </c>
      <c r="U11" s="5"/>
      <c r="V11" s="5"/>
      <c r="W11" s="5"/>
      <c r="X11" s="5"/>
      <c r="Y11" s="5"/>
      <c r="Z11" s="5"/>
      <c r="AA11" s="5"/>
      <c r="AB11" s="5"/>
      <c r="AC11" s="5"/>
    </row>
    <row r="12" spans="3:29" s="71" customFormat="1" ht="20.25">
      <c r="C12" s="72"/>
      <c r="D12" s="72"/>
      <c r="E12" s="72"/>
      <c r="F12" s="72"/>
      <c r="G12" s="72"/>
      <c r="H12" s="72"/>
      <c r="U12" s="5"/>
      <c r="V12" s="5"/>
      <c r="W12" s="5"/>
      <c r="X12" s="5"/>
      <c r="Y12" s="5"/>
      <c r="Z12" s="5"/>
      <c r="AA12" s="5"/>
      <c r="AB12" s="5"/>
      <c r="AC12" s="5"/>
    </row>
    <row r="13" spans="1:29" s="73" customFormat="1" ht="18" customHeight="1">
      <c r="A13" s="1" t="s">
        <v>26</v>
      </c>
      <c r="C13" s="171"/>
      <c r="D13" s="125"/>
      <c r="E13" s="125"/>
      <c r="F13" s="125"/>
      <c r="G13" s="125"/>
      <c r="H13" s="125"/>
      <c r="I13" s="125"/>
      <c r="K13" s="125"/>
      <c r="L13" s="125"/>
      <c r="M13" s="74"/>
      <c r="N13" s="122" t="s">
        <v>73</v>
      </c>
      <c r="O13" s="62"/>
      <c r="P13" s="163"/>
      <c r="U13" s="5"/>
      <c r="V13" s="5"/>
      <c r="W13" s="5"/>
      <c r="X13" s="5"/>
      <c r="Y13" s="5"/>
      <c r="Z13" s="5"/>
      <c r="AA13" s="5"/>
      <c r="AB13" s="5"/>
      <c r="AC13" s="5"/>
    </row>
    <row r="14" spans="1:29" s="73" customFormat="1" ht="18" customHeight="1">
      <c r="A14" s="63" t="s">
        <v>68</v>
      </c>
      <c r="C14" s="171"/>
      <c r="D14" s="125"/>
      <c r="E14" s="125"/>
      <c r="F14" s="125"/>
      <c r="G14" s="125"/>
      <c r="H14" s="125"/>
      <c r="I14" s="125"/>
      <c r="K14" s="125"/>
      <c r="L14" s="125"/>
      <c r="M14" s="75"/>
      <c r="N14" s="123"/>
      <c r="O14" s="62"/>
      <c r="P14" s="163"/>
      <c r="U14" s="5"/>
      <c r="V14" s="5"/>
      <c r="W14" s="5"/>
      <c r="X14" s="5"/>
      <c r="Y14" s="5"/>
      <c r="Z14" s="5"/>
      <c r="AA14" s="5"/>
      <c r="AB14" s="5"/>
      <c r="AC14" s="5"/>
    </row>
    <row r="15" spans="1:29" s="73" customFormat="1" ht="18" customHeight="1">
      <c r="A15" s="63"/>
      <c r="B15" s="73" t="s">
        <v>75</v>
      </c>
      <c r="C15" s="171"/>
      <c r="D15" s="125">
        <v>48</v>
      </c>
      <c r="E15" s="125"/>
      <c r="F15" s="125"/>
      <c r="G15" s="125"/>
      <c r="H15" s="125"/>
      <c r="I15" s="125"/>
      <c r="K15" s="125"/>
      <c r="L15" s="125"/>
      <c r="M15" s="75"/>
      <c r="N15" s="123"/>
      <c r="O15" s="62">
        <v>4</v>
      </c>
      <c r="P15" s="163">
        <f>C15</f>
        <v>0</v>
      </c>
      <c r="Q15" s="73">
        <f>SUM(D15:K15)</f>
        <v>48</v>
      </c>
      <c r="U15" s="5"/>
      <c r="V15" s="5"/>
      <c r="W15" s="5"/>
      <c r="X15" s="5"/>
      <c r="Y15" s="5"/>
      <c r="Z15" s="5"/>
      <c r="AA15" s="5"/>
      <c r="AB15" s="5"/>
      <c r="AC15" s="5"/>
    </row>
    <row r="16" spans="1:29" s="73" customFormat="1" ht="18" customHeight="1">
      <c r="A16" s="63"/>
      <c r="B16" s="73" t="s">
        <v>76</v>
      </c>
      <c r="C16" s="171"/>
      <c r="D16" s="125"/>
      <c r="E16" s="125"/>
      <c r="F16" s="125">
        <v>96</v>
      </c>
      <c r="G16" s="125"/>
      <c r="H16" s="125"/>
      <c r="I16" s="125"/>
      <c r="K16" s="125"/>
      <c r="L16" s="125"/>
      <c r="M16" s="75"/>
      <c r="N16" s="123"/>
      <c r="O16" s="62">
        <v>4</v>
      </c>
      <c r="P16" s="163">
        <f>C16</f>
        <v>0</v>
      </c>
      <c r="Q16" s="73">
        <f>SUM(D16:K16)</f>
        <v>96</v>
      </c>
      <c r="U16" s="5"/>
      <c r="V16" s="5"/>
      <c r="W16" s="5"/>
      <c r="X16" s="5"/>
      <c r="Y16" s="5"/>
      <c r="Z16" s="5"/>
      <c r="AA16" s="5"/>
      <c r="AB16" s="5"/>
      <c r="AC16" s="5"/>
    </row>
    <row r="17" spans="1:17" s="73" customFormat="1" ht="18" customHeight="1">
      <c r="A17" s="63"/>
      <c r="B17" s="73" t="s">
        <v>77</v>
      </c>
      <c r="C17" s="171"/>
      <c r="D17" s="125"/>
      <c r="E17" s="125"/>
      <c r="F17" s="125"/>
      <c r="G17" s="125"/>
      <c r="H17" s="125"/>
      <c r="I17" s="183">
        <f>56*2</f>
        <v>112</v>
      </c>
      <c r="K17" s="125"/>
      <c r="L17" s="125"/>
      <c r="M17" s="75"/>
      <c r="N17" s="123"/>
      <c r="O17" s="62">
        <v>4</v>
      </c>
      <c r="P17" s="163">
        <f>C17</f>
        <v>0</v>
      </c>
      <c r="Q17" s="73">
        <f>SUM(D17:K17)</f>
        <v>112</v>
      </c>
    </row>
    <row r="18" spans="1:17" s="73" customFormat="1" ht="18" customHeight="1">
      <c r="A18" s="63"/>
      <c r="B18" s="73" t="s">
        <v>78</v>
      </c>
      <c r="C18" s="171"/>
      <c r="D18" s="125"/>
      <c r="E18" s="125"/>
      <c r="F18" s="125"/>
      <c r="G18" s="125"/>
      <c r="H18" s="125">
        <v>24</v>
      </c>
      <c r="I18" s="183"/>
      <c r="K18" s="125"/>
      <c r="L18" s="125"/>
      <c r="M18" s="75"/>
      <c r="N18" s="123"/>
      <c r="O18" s="62">
        <v>4</v>
      </c>
      <c r="P18" s="163">
        <f>C18</f>
        <v>0</v>
      </c>
      <c r="Q18" s="73">
        <f>SUM(D18:K18)</f>
        <v>24</v>
      </c>
    </row>
    <row r="19" spans="1:16" s="73" customFormat="1" ht="18" customHeight="1">
      <c r="A19" s="63" t="s">
        <v>69</v>
      </c>
      <c r="C19" s="171"/>
      <c r="D19" s="125"/>
      <c r="E19" s="125"/>
      <c r="F19" s="125"/>
      <c r="G19" s="125"/>
      <c r="H19" s="125"/>
      <c r="I19" s="183"/>
      <c r="K19" s="125"/>
      <c r="L19" s="125"/>
      <c r="M19" s="75"/>
      <c r="N19" s="123"/>
      <c r="O19" s="62"/>
      <c r="P19" s="163"/>
    </row>
    <row r="20" spans="1:17" s="73" customFormat="1" ht="18" customHeight="1">
      <c r="A20" s="63"/>
      <c r="B20" s="73" t="s">
        <v>75</v>
      </c>
      <c r="C20" s="171"/>
      <c r="D20" s="125">
        <v>88</v>
      </c>
      <c r="E20" s="125"/>
      <c r="F20" s="125"/>
      <c r="G20" s="125"/>
      <c r="H20" s="125"/>
      <c r="I20" s="183"/>
      <c r="K20" s="125"/>
      <c r="L20" s="125"/>
      <c r="M20" s="75"/>
      <c r="N20" s="123"/>
      <c r="O20" s="62">
        <v>4</v>
      </c>
      <c r="P20" s="163">
        <f>C20</f>
        <v>0</v>
      </c>
      <c r="Q20" s="73">
        <f>SUM(D20:K20)</f>
        <v>88</v>
      </c>
    </row>
    <row r="21" spans="1:17" s="73" customFormat="1" ht="18" customHeight="1">
      <c r="A21" s="63"/>
      <c r="B21" s="73" t="s">
        <v>76</v>
      </c>
      <c r="C21" s="171"/>
      <c r="D21" s="125"/>
      <c r="E21" s="125"/>
      <c r="F21" s="125">
        <v>48</v>
      </c>
      <c r="G21" s="125"/>
      <c r="H21" s="125"/>
      <c r="I21" s="183"/>
      <c r="K21" s="125"/>
      <c r="L21" s="125"/>
      <c r="M21" s="75"/>
      <c r="N21" s="123"/>
      <c r="O21" s="62">
        <v>4</v>
      </c>
      <c r="P21" s="163">
        <f>C21</f>
        <v>0</v>
      </c>
      <c r="Q21" s="73">
        <f>SUM(D21:K21)</f>
        <v>48</v>
      </c>
    </row>
    <row r="22" spans="1:17" s="73" customFormat="1" ht="18" customHeight="1">
      <c r="A22" s="63"/>
      <c r="B22" s="73" t="s">
        <v>77</v>
      </c>
      <c r="C22" s="171"/>
      <c r="D22" s="125"/>
      <c r="E22" s="125"/>
      <c r="F22" s="125"/>
      <c r="G22" s="125"/>
      <c r="H22" s="125"/>
      <c r="I22" s="183">
        <f>224*2</f>
        <v>448</v>
      </c>
      <c r="K22" s="125"/>
      <c r="L22" s="125"/>
      <c r="M22" s="75"/>
      <c r="N22" s="123"/>
      <c r="O22" s="62">
        <v>4</v>
      </c>
      <c r="P22" s="163">
        <f>C22</f>
        <v>0</v>
      </c>
      <c r="Q22" s="73">
        <f>SUM(D22:K22)</f>
        <v>448</v>
      </c>
    </row>
    <row r="23" spans="1:17" s="73" customFormat="1" ht="18" customHeight="1">
      <c r="A23" s="63"/>
      <c r="B23" s="73" t="s">
        <v>79</v>
      </c>
      <c r="C23" s="171"/>
      <c r="D23" s="125"/>
      <c r="E23" s="125"/>
      <c r="F23" s="125"/>
      <c r="G23" s="125"/>
      <c r="H23" s="125">
        <v>144</v>
      </c>
      <c r="I23" s="125"/>
      <c r="K23" s="125"/>
      <c r="L23" s="125"/>
      <c r="M23" s="75"/>
      <c r="N23" s="123"/>
      <c r="O23" s="62">
        <v>4</v>
      </c>
      <c r="P23" s="163">
        <f>C23</f>
        <v>0</v>
      </c>
      <c r="Q23" s="73">
        <f>SUM(D23:K23)</f>
        <v>144</v>
      </c>
    </row>
    <row r="24" spans="1:17" s="73" customFormat="1" ht="18" customHeight="1">
      <c r="A24" s="63"/>
      <c r="B24" s="73" t="s">
        <v>80</v>
      </c>
      <c r="C24" s="171"/>
      <c r="D24" s="125"/>
      <c r="E24" s="125"/>
      <c r="F24" s="125"/>
      <c r="G24" s="125"/>
      <c r="H24" s="125">
        <v>68</v>
      </c>
      <c r="I24" s="125"/>
      <c r="K24" s="125"/>
      <c r="L24" s="125"/>
      <c r="M24" s="75"/>
      <c r="N24" s="173"/>
      <c r="O24" s="62">
        <v>4</v>
      </c>
      <c r="P24" s="163">
        <f>C24</f>
        <v>0</v>
      </c>
      <c r="Q24" s="73">
        <f>SUM(D24:K24)</f>
        <v>68</v>
      </c>
    </row>
    <row r="25" spans="1:22" s="100" customFormat="1" ht="13.5" customHeight="1">
      <c r="A25" s="96" t="s">
        <v>27</v>
      </c>
      <c r="B25" s="96"/>
      <c r="C25" s="172"/>
      <c r="D25" s="133">
        <f>SUM(D15:D24)</f>
        <v>136</v>
      </c>
      <c r="E25" s="133">
        <f aca="true" t="shared" si="0" ref="E25:L25">SUM(E15:E24)</f>
        <v>0</v>
      </c>
      <c r="F25" s="133">
        <f t="shared" si="0"/>
        <v>144</v>
      </c>
      <c r="G25" s="133">
        <f t="shared" si="0"/>
        <v>0</v>
      </c>
      <c r="H25" s="133">
        <f t="shared" si="0"/>
        <v>236</v>
      </c>
      <c r="I25" s="133">
        <f>SUM(I15:I24)</f>
        <v>560</v>
      </c>
      <c r="K25" s="133">
        <f t="shared" si="0"/>
        <v>0</v>
      </c>
      <c r="L25" s="133">
        <f t="shared" si="0"/>
        <v>0</v>
      </c>
      <c r="M25" s="101"/>
      <c r="N25" s="162" t="s">
        <v>116</v>
      </c>
      <c r="O25" s="162"/>
      <c r="P25" s="164">
        <f>SUM(P15:P24)</f>
        <v>0</v>
      </c>
      <c r="Q25" s="100">
        <f>SUM(Q15:Q24)</f>
        <v>1076</v>
      </c>
      <c r="U25" s="73"/>
      <c r="V25" s="73"/>
    </row>
    <row r="26" spans="3:16" s="73" customFormat="1" ht="15" customHeight="1">
      <c r="C26" s="171"/>
      <c r="D26" s="131"/>
      <c r="E26" s="131"/>
      <c r="F26" s="131"/>
      <c r="G26" s="131"/>
      <c r="H26" s="131"/>
      <c r="I26" s="131"/>
      <c r="K26" s="131"/>
      <c r="L26" s="131"/>
      <c r="M26" s="75"/>
      <c r="N26" s="1"/>
      <c r="O26" s="62"/>
      <c r="P26" s="163"/>
    </row>
    <row r="27" spans="1:22" s="70" customFormat="1" ht="18.75" customHeight="1">
      <c r="A27" s="64" t="s">
        <v>28</v>
      </c>
      <c r="B27" s="76"/>
      <c r="C27" s="171"/>
      <c r="D27" s="124"/>
      <c r="E27" s="124"/>
      <c r="F27" s="124"/>
      <c r="G27" s="124"/>
      <c r="H27" s="124"/>
      <c r="I27" s="124"/>
      <c r="K27" s="124"/>
      <c r="L27" s="124"/>
      <c r="M27" s="75"/>
      <c r="N27" s="130" t="s">
        <v>88</v>
      </c>
      <c r="O27" s="68"/>
      <c r="P27" s="165"/>
      <c r="U27" s="73"/>
      <c r="V27" s="73"/>
    </row>
    <row r="28" spans="1:22" s="70" customFormat="1" ht="18.75" customHeight="1">
      <c r="A28" s="64"/>
      <c r="B28" s="73" t="s">
        <v>75</v>
      </c>
      <c r="C28" s="171"/>
      <c r="D28" s="124">
        <v>40</v>
      </c>
      <c r="E28" s="124"/>
      <c r="F28" s="124"/>
      <c r="G28" s="124"/>
      <c r="H28" s="124"/>
      <c r="I28" s="184"/>
      <c r="K28" s="124"/>
      <c r="L28" s="124"/>
      <c r="M28" s="75"/>
      <c r="N28" s="130"/>
      <c r="O28" s="62">
        <v>4</v>
      </c>
      <c r="P28" s="163">
        <f aca="true" t="shared" si="1" ref="P28:P33">C28</f>
        <v>0</v>
      </c>
      <c r="Q28" s="73">
        <f aca="true" t="shared" si="2" ref="Q28:Q33">SUM(D28:K28)</f>
        <v>40</v>
      </c>
      <c r="U28" s="73"/>
      <c r="V28" s="73"/>
    </row>
    <row r="29" spans="1:22" s="70" customFormat="1" ht="18.75" customHeight="1">
      <c r="A29" s="64"/>
      <c r="B29" s="76" t="s">
        <v>82</v>
      </c>
      <c r="C29" s="171"/>
      <c r="D29" s="124"/>
      <c r="E29" s="124"/>
      <c r="F29" s="124">
        <v>120</v>
      </c>
      <c r="G29" s="124">
        <v>240</v>
      </c>
      <c r="H29" s="124"/>
      <c r="I29" s="184"/>
      <c r="K29" s="124"/>
      <c r="L29" s="124"/>
      <c r="M29" s="75"/>
      <c r="N29" s="130"/>
      <c r="O29" s="62">
        <v>4</v>
      </c>
      <c r="P29" s="163">
        <f t="shared" si="1"/>
        <v>0</v>
      </c>
      <c r="Q29" s="73">
        <f t="shared" si="2"/>
        <v>360</v>
      </c>
      <c r="U29" s="73"/>
      <c r="V29" s="73"/>
    </row>
    <row r="30" spans="1:22" s="70" customFormat="1" ht="18.75" customHeight="1">
      <c r="A30" s="64"/>
      <c r="B30" s="76" t="s">
        <v>85</v>
      </c>
      <c r="C30" s="171"/>
      <c r="D30" s="124"/>
      <c r="E30" s="124"/>
      <c r="F30" s="124"/>
      <c r="G30" s="124">
        <v>288</v>
      </c>
      <c r="H30" s="124"/>
      <c r="I30" s="184"/>
      <c r="K30" s="124"/>
      <c r="L30" s="124"/>
      <c r="M30" s="75"/>
      <c r="N30" s="130"/>
      <c r="O30" s="62">
        <v>4</v>
      </c>
      <c r="P30" s="163">
        <f t="shared" si="1"/>
        <v>0</v>
      </c>
      <c r="Q30" s="73">
        <f t="shared" si="2"/>
        <v>288</v>
      </c>
      <c r="U30" s="73"/>
      <c r="V30" s="73"/>
    </row>
    <row r="31" spans="1:22" s="70" customFormat="1" ht="18.75" customHeight="1">
      <c r="A31" s="64"/>
      <c r="B31" s="76" t="s">
        <v>83</v>
      </c>
      <c r="C31" s="171"/>
      <c r="D31" s="124"/>
      <c r="E31" s="124"/>
      <c r="F31" s="124"/>
      <c r="G31" s="124"/>
      <c r="H31" s="124"/>
      <c r="I31" s="184">
        <f>96*2</f>
        <v>192</v>
      </c>
      <c r="K31" s="124"/>
      <c r="L31" s="124"/>
      <c r="M31" s="75"/>
      <c r="N31" s="130"/>
      <c r="O31" s="62">
        <v>4</v>
      </c>
      <c r="P31" s="163">
        <f t="shared" si="1"/>
        <v>0</v>
      </c>
      <c r="Q31" s="73">
        <f t="shared" si="2"/>
        <v>192</v>
      </c>
      <c r="U31" s="73"/>
      <c r="V31" s="73"/>
    </row>
    <row r="32" spans="1:22" s="70" customFormat="1" ht="18.75" customHeight="1">
      <c r="A32" s="64"/>
      <c r="B32" s="76" t="s">
        <v>84</v>
      </c>
      <c r="C32" s="171"/>
      <c r="D32" s="124">
        <v>40</v>
      </c>
      <c r="F32" s="124"/>
      <c r="G32" s="124"/>
      <c r="H32" s="124"/>
      <c r="I32" s="184">
        <f>40*2</f>
        <v>80</v>
      </c>
      <c r="K32" s="124"/>
      <c r="L32" s="124"/>
      <c r="M32" s="75"/>
      <c r="N32" s="130"/>
      <c r="O32" s="62">
        <v>4</v>
      </c>
      <c r="P32" s="163">
        <f t="shared" si="1"/>
        <v>0</v>
      </c>
      <c r="Q32" s="73">
        <f t="shared" si="2"/>
        <v>120</v>
      </c>
      <c r="U32" s="73"/>
      <c r="V32" s="73"/>
    </row>
    <row r="33" spans="2:17" s="73" customFormat="1" ht="15" customHeight="1">
      <c r="B33" s="73" t="s">
        <v>81</v>
      </c>
      <c r="C33" s="171">
        <v>38000</v>
      </c>
      <c r="D33" s="131"/>
      <c r="E33" s="131"/>
      <c r="F33" s="131"/>
      <c r="G33" s="131"/>
      <c r="H33" s="131"/>
      <c r="I33" s="131"/>
      <c r="K33" s="131"/>
      <c r="L33" s="131"/>
      <c r="M33" s="75"/>
      <c r="N33" s="130" t="s">
        <v>87</v>
      </c>
      <c r="O33" s="62">
        <v>4</v>
      </c>
      <c r="P33" s="163">
        <f t="shared" si="1"/>
        <v>38000</v>
      </c>
      <c r="Q33" s="73">
        <f t="shared" si="2"/>
        <v>0</v>
      </c>
    </row>
    <row r="34" spans="1:22" s="99" customFormat="1" ht="13.5" customHeight="1">
      <c r="A34" s="96" t="s">
        <v>35</v>
      </c>
      <c r="B34" s="96"/>
      <c r="C34" s="172">
        <f aca="true" t="shared" si="3" ref="C34:L34">SUM(C28:C33)</f>
        <v>38000</v>
      </c>
      <c r="D34" s="132">
        <f t="shared" si="3"/>
        <v>80</v>
      </c>
      <c r="E34" s="132">
        <f t="shared" si="3"/>
        <v>0</v>
      </c>
      <c r="F34" s="132">
        <f t="shared" si="3"/>
        <v>120</v>
      </c>
      <c r="G34" s="132">
        <f t="shared" si="3"/>
        <v>528</v>
      </c>
      <c r="H34" s="132">
        <f t="shared" si="3"/>
        <v>0</v>
      </c>
      <c r="I34" s="132">
        <f>SUM(I28:I33)</f>
        <v>272</v>
      </c>
      <c r="K34" s="132">
        <f t="shared" si="3"/>
        <v>0</v>
      </c>
      <c r="L34" s="132">
        <f t="shared" si="3"/>
        <v>0</v>
      </c>
      <c r="M34" s="98"/>
      <c r="N34" s="175" t="s">
        <v>117</v>
      </c>
      <c r="O34" s="162"/>
      <c r="P34" s="166">
        <f>SUM(P28:P33)</f>
        <v>38000</v>
      </c>
      <c r="Q34" s="99">
        <f>SUM(Q28:Q33)</f>
        <v>1000</v>
      </c>
      <c r="U34" s="73"/>
      <c r="V34" s="73"/>
    </row>
    <row r="35" spans="1:22" s="99" customFormat="1" ht="13.5" customHeight="1">
      <c r="A35" s="96"/>
      <c r="B35" s="96"/>
      <c r="C35" s="176"/>
      <c r="D35" s="132"/>
      <c r="E35" s="132"/>
      <c r="F35" s="132"/>
      <c r="G35" s="132"/>
      <c r="H35" s="132"/>
      <c r="I35" s="132"/>
      <c r="J35" s="132"/>
      <c r="K35" s="132"/>
      <c r="L35" s="132"/>
      <c r="M35" s="98"/>
      <c r="N35" s="175"/>
      <c r="O35" s="162"/>
      <c r="P35" s="166"/>
      <c r="U35" s="73"/>
      <c r="V35" s="73"/>
    </row>
    <row r="36" spans="13:22" ht="12.75">
      <c r="M36" s="98"/>
      <c r="N36" s="62" t="s">
        <v>114</v>
      </c>
      <c r="P36" s="174">
        <f>P25+P34</f>
        <v>38000</v>
      </c>
      <c r="Q36" s="1">
        <f>Q25+Q34</f>
        <v>2076</v>
      </c>
      <c r="U36" s="73"/>
      <c r="V36" s="73"/>
    </row>
    <row r="37" spans="3:16" ht="12.75">
      <c r="C37" s="54"/>
      <c r="D37" s="54"/>
      <c r="E37" s="54"/>
      <c r="F37" s="54"/>
      <c r="G37" s="54"/>
      <c r="H37" s="54"/>
      <c r="I37" s="54"/>
      <c r="J37" s="54"/>
      <c r="K37" s="54"/>
      <c r="L37" s="54"/>
      <c r="M37" s="98"/>
      <c r="N37" s="54"/>
      <c r="P37" s="167"/>
    </row>
    <row r="38" spans="1:13" s="1" customFormat="1" ht="12.75">
      <c r="A38" s="1" t="s">
        <v>72</v>
      </c>
      <c r="B38" s="121"/>
      <c r="M38" s="98"/>
    </row>
    <row r="39" spans="2:14" s="1" customFormat="1" ht="54" customHeight="1">
      <c r="B39" s="190" t="s">
        <v>89</v>
      </c>
      <c r="C39" s="189"/>
      <c r="D39" s="189"/>
      <c r="E39" s="189"/>
      <c r="F39" s="189"/>
      <c r="G39" s="189"/>
      <c r="H39" s="189"/>
      <c r="I39" s="189"/>
      <c r="J39" s="189"/>
      <c r="K39" s="189"/>
      <c r="L39" s="189"/>
      <c r="M39" s="189"/>
      <c r="N39" s="64"/>
    </row>
    <row r="40" spans="2:14" s="1" customFormat="1" ht="12.75">
      <c r="B40" s="122"/>
      <c r="C40" s="64"/>
      <c r="D40" s="64"/>
      <c r="E40" s="64"/>
      <c r="F40" s="64"/>
      <c r="G40" s="64"/>
      <c r="H40" s="64"/>
      <c r="I40" s="64"/>
      <c r="J40" s="64"/>
      <c r="K40" s="64"/>
      <c r="L40" s="64"/>
      <c r="M40" s="64"/>
      <c r="N40" s="64"/>
    </row>
    <row r="41" spans="2:14" ht="61.5" customHeight="1">
      <c r="B41" s="191" t="s">
        <v>74</v>
      </c>
      <c r="C41" s="187"/>
      <c r="D41" s="187"/>
      <c r="E41" s="187"/>
      <c r="F41" s="187"/>
      <c r="G41" s="187"/>
      <c r="H41" s="187"/>
      <c r="I41" s="187"/>
      <c r="J41" s="187"/>
      <c r="K41" s="187"/>
      <c r="L41" s="187"/>
      <c r="M41" s="187"/>
      <c r="N41" s="64"/>
    </row>
    <row r="43" ht="12.75">
      <c r="B43" s="1" t="s">
        <v>90</v>
      </c>
    </row>
    <row r="45" spans="14:19" ht="26.25" thickBot="1">
      <c r="N45" s="144"/>
      <c r="O45" s="40" t="s">
        <v>100</v>
      </c>
      <c r="P45" s="143" t="s">
        <v>101</v>
      </c>
      <c r="Q45" s="40" t="s">
        <v>102</v>
      </c>
      <c r="R45" s="40" t="s">
        <v>103</v>
      </c>
      <c r="S45" s="40" t="s">
        <v>104</v>
      </c>
    </row>
    <row r="46" spans="9:19" ht="12.75">
      <c r="I46" s="135" t="s">
        <v>105</v>
      </c>
      <c r="J46" s="136"/>
      <c r="K46" s="136"/>
      <c r="L46" s="136"/>
      <c r="M46" s="136"/>
      <c r="N46" s="177"/>
      <c r="O46" s="137"/>
      <c r="P46" s="138"/>
      <c r="Q46" s="139"/>
      <c r="R46" s="140"/>
      <c r="S46" s="140"/>
    </row>
    <row r="47" spans="9:19" ht="12.75">
      <c r="I47" s="141" t="s">
        <v>106</v>
      </c>
      <c r="J47" s="142"/>
      <c r="K47" s="142"/>
      <c r="L47" s="142"/>
      <c r="M47" s="142"/>
      <c r="N47" s="178"/>
      <c r="O47" s="146">
        <v>1</v>
      </c>
      <c r="P47" s="147">
        <v>0</v>
      </c>
      <c r="Q47" s="148">
        <v>0</v>
      </c>
      <c r="R47" s="149">
        <f>P47/P57</f>
        <v>0</v>
      </c>
      <c r="S47" s="149">
        <f>P47/P57</f>
        <v>0</v>
      </c>
    </row>
    <row r="48" spans="9:19" ht="12.75">
      <c r="I48" s="141" t="s">
        <v>107</v>
      </c>
      <c r="J48" s="142"/>
      <c r="K48" s="142"/>
      <c r="L48" s="142"/>
      <c r="M48" s="142"/>
      <c r="N48" s="178"/>
      <c r="O48" s="146">
        <v>2</v>
      </c>
      <c r="P48" s="147">
        <v>0</v>
      </c>
      <c r="Q48" s="148">
        <v>0</v>
      </c>
      <c r="R48" s="149">
        <f>P48/P57</f>
        <v>0</v>
      </c>
      <c r="S48" s="149">
        <f>P48/P57</f>
        <v>0</v>
      </c>
    </row>
    <row r="49" spans="9:19" ht="12.75">
      <c r="I49" s="141" t="s">
        <v>108</v>
      </c>
      <c r="J49" s="142"/>
      <c r="K49" s="142"/>
      <c r="L49" s="142"/>
      <c r="M49" s="142"/>
      <c r="N49" s="178"/>
      <c r="O49" s="146">
        <v>3</v>
      </c>
      <c r="P49" s="147">
        <v>0</v>
      </c>
      <c r="Q49" s="148">
        <v>0</v>
      </c>
      <c r="R49" s="149">
        <f>P49/P57</f>
        <v>0</v>
      </c>
      <c r="S49" s="149">
        <f>P49/P57</f>
        <v>0</v>
      </c>
    </row>
    <row r="50" spans="9:19" ht="12.75">
      <c r="I50" s="141" t="s">
        <v>109</v>
      </c>
      <c r="J50" s="142"/>
      <c r="K50" s="142"/>
      <c r="L50" s="142"/>
      <c r="M50" s="142"/>
      <c r="N50" s="178"/>
      <c r="O50" s="146">
        <v>4</v>
      </c>
      <c r="P50" s="147">
        <f>P15+P16+P17+P18+P20+P21+P22+P23+P24+P28+P29+P30+P31+P32+P33</f>
        <v>38000</v>
      </c>
      <c r="Q50" s="148">
        <f>Q15+Q16+Q17+Q18+Q20+Q21+Q22+Q23+Q24+Q28+Q29+Q30+Q31+Q32</f>
        <v>2076</v>
      </c>
      <c r="R50" s="149">
        <f>P50/P57</f>
        <v>1</v>
      </c>
      <c r="S50" s="149">
        <f>Q50/Q57</f>
        <v>1</v>
      </c>
    </row>
    <row r="51" spans="9:19" ht="12.75">
      <c r="I51" s="141" t="s">
        <v>110</v>
      </c>
      <c r="J51" s="142"/>
      <c r="K51" s="142"/>
      <c r="L51" s="142"/>
      <c r="M51" s="142"/>
      <c r="N51" s="178"/>
      <c r="O51" s="146">
        <v>5</v>
      </c>
      <c r="P51" s="147">
        <v>0</v>
      </c>
      <c r="Q51" s="148">
        <v>0</v>
      </c>
      <c r="R51" s="149">
        <f>P51/P57</f>
        <v>0</v>
      </c>
      <c r="S51" s="149">
        <f>P51/P57</f>
        <v>0</v>
      </c>
    </row>
    <row r="52" spans="9:19" ht="12.75">
      <c r="I52" s="141" t="s">
        <v>111</v>
      </c>
      <c r="J52" s="142"/>
      <c r="K52" s="142"/>
      <c r="L52" s="142"/>
      <c r="M52" s="142"/>
      <c r="N52" s="178"/>
      <c r="O52" s="146">
        <v>6</v>
      </c>
      <c r="P52" s="147">
        <f>T37+T38</f>
        <v>0</v>
      </c>
      <c r="Q52" s="148">
        <v>0</v>
      </c>
      <c r="R52" s="149">
        <f>P52/P57</f>
        <v>0</v>
      </c>
      <c r="S52" s="149">
        <f>Q52/Q57</f>
        <v>0</v>
      </c>
    </row>
    <row r="53" spans="9:19" ht="12.75">
      <c r="I53" s="141" t="s">
        <v>112</v>
      </c>
      <c r="J53" s="142"/>
      <c r="K53" s="142"/>
      <c r="L53" s="142"/>
      <c r="M53" s="142"/>
      <c r="N53" s="178"/>
      <c r="O53" s="146">
        <v>7</v>
      </c>
      <c r="P53" s="147">
        <v>0</v>
      </c>
      <c r="Q53" s="148">
        <v>0</v>
      </c>
      <c r="R53" s="149">
        <f>P53/P57</f>
        <v>0</v>
      </c>
      <c r="S53" s="149">
        <f>Q53/Q57</f>
        <v>0</v>
      </c>
    </row>
    <row r="54" spans="9:19" ht="12.75">
      <c r="I54" s="141" t="s">
        <v>118</v>
      </c>
      <c r="J54" s="142"/>
      <c r="K54" s="142"/>
      <c r="L54" s="142"/>
      <c r="M54" s="142"/>
      <c r="N54" s="178"/>
      <c r="O54" s="146">
        <v>8</v>
      </c>
      <c r="P54" s="147">
        <v>0</v>
      </c>
      <c r="Q54" s="148">
        <v>0</v>
      </c>
      <c r="R54" s="149">
        <f>P54/P57</f>
        <v>0</v>
      </c>
      <c r="S54" s="149">
        <f>Q54/Q57</f>
        <v>0</v>
      </c>
    </row>
    <row r="55" spans="9:19" ht="13.5" thickBot="1">
      <c r="I55" s="150" t="s">
        <v>113</v>
      </c>
      <c r="J55" s="151"/>
      <c r="K55" s="151"/>
      <c r="L55" s="151"/>
      <c r="M55" s="151"/>
      <c r="N55" s="179"/>
      <c r="O55" s="146">
        <v>9</v>
      </c>
      <c r="P55" s="147">
        <v>0</v>
      </c>
      <c r="Q55" s="148">
        <v>0</v>
      </c>
      <c r="R55" s="149">
        <f>P55/P57</f>
        <v>0</v>
      </c>
      <c r="S55" s="149">
        <f>P55/P57</f>
        <v>0</v>
      </c>
    </row>
    <row r="56" spans="9:23" ht="20.25">
      <c r="I56" s="152"/>
      <c r="N56" s="144"/>
      <c r="O56" s="144"/>
      <c r="P56" s="144"/>
      <c r="Q56" s="145"/>
      <c r="R56" s="134"/>
      <c r="S56" s="153"/>
      <c r="T56" s="154"/>
      <c r="U56" s="155"/>
      <c r="V56" s="154"/>
      <c r="W56" s="156"/>
    </row>
    <row r="57" spans="14:19" ht="12.75">
      <c r="N57" s="68" t="s">
        <v>114</v>
      </c>
      <c r="O57" s="157"/>
      <c r="P57" s="158">
        <f>SUM(P47:P55)</f>
        <v>38000</v>
      </c>
      <c r="Q57" s="159">
        <f>SUM(Q47:Q55)</f>
        <v>2076</v>
      </c>
      <c r="R57" s="160">
        <f>SUM(R47:R55)</f>
        <v>1</v>
      </c>
      <c r="S57" s="161">
        <f>SUM(S47:S55)</f>
        <v>1</v>
      </c>
    </row>
  </sheetData>
  <mergeCells count="4">
    <mergeCell ref="A9:L9"/>
    <mergeCell ref="A4:N4"/>
    <mergeCell ref="B39:M39"/>
    <mergeCell ref="B41:M41"/>
  </mergeCells>
  <printOptions/>
  <pageMargins left="0.75" right="0.43" top="1" bottom="1" header="0.5" footer="0.5"/>
  <pageSetup fitToHeight="1" fitToWidth="1" horizontalDpi="600" verticalDpi="600" orientation="landscape" scale="54" r:id="rId1"/>
  <headerFooter alignWithMargins="0">
    <oddHeader>&amp;C&amp;"Arial,Bold"&amp;14NCSX June 2007 ETC 
TABLE I - DESIGN LABOR</oddHeader>
    <oddFooter>&amp;L&amp;F&amp;C          &amp;A&amp;R&amp;D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zoomScale="125" zoomScaleNormal="125" workbookViewId="0" topLeftCell="A1">
      <selection activeCell="F40" sqref="F40"/>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7"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20</v>
      </c>
    </row>
    <row r="2" s="5" customFormat="1" ht="20.25">
      <c r="A2" s="5" t="s">
        <v>21</v>
      </c>
    </row>
    <row r="3" s="5" customFormat="1" ht="20.25">
      <c r="A3" s="5" t="s">
        <v>22</v>
      </c>
    </row>
    <row r="4" spans="1:18" s="5" customFormat="1" ht="20.25">
      <c r="A4" s="188" t="s">
        <v>23</v>
      </c>
      <c r="B4" s="189"/>
      <c r="C4" s="189"/>
      <c r="D4" s="189"/>
      <c r="E4" s="189"/>
      <c r="F4" s="189"/>
      <c r="G4" s="189"/>
      <c r="H4" s="189"/>
      <c r="I4" s="189"/>
      <c r="J4" s="189"/>
      <c r="K4" s="189"/>
      <c r="L4" s="189"/>
      <c r="M4" s="189"/>
      <c r="N4" s="189"/>
      <c r="O4" s="189"/>
      <c r="P4" s="189"/>
      <c r="Q4" s="189"/>
      <c r="R4" s="189"/>
    </row>
    <row r="5" s="5" customFormat="1" ht="20.25">
      <c r="A5" s="5" t="s">
        <v>24</v>
      </c>
    </row>
    <row r="6" spans="1:2" ht="20.25">
      <c r="A6" s="5"/>
      <c r="B6" s="5"/>
    </row>
    <row r="7" s="46" customFormat="1" ht="12.75">
      <c r="E7" s="58"/>
    </row>
    <row r="8" spans="1:9" ht="18.75" thickBot="1">
      <c r="A8" s="6" t="s">
        <v>3</v>
      </c>
      <c r="B8" s="7"/>
      <c r="C8" s="7"/>
      <c r="D8" s="7"/>
      <c r="E8" s="59"/>
      <c r="F8" s="7"/>
      <c r="G8" s="48" t="s">
        <v>4</v>
      </c>
      <c r="H8" s="7"/>
      <c r="I8" s="8"/>
    </row>
    <row r="9" ht="12.75" hidden="1">
      <c r="A9" s="1"/>
    </row>
    <row r="10" spans="1:5" s="3" customFormat="1" ht="12.75">
      <c r="A10" s="1" t="s">
        <v>1</v>
      </c>
      <c r="E10" s="57"/>
    </row>
    <row r="12" spans="1:8" ht="12.75">
      <c r="A12" s="13" t="s">
        <v>30</v>
      </c>
      <c r="B12" s="14"/>
      <c r="C12" s="9"/>
      <c r="D12" s="9"/>
      <c r="E12" s="60"/>
      <c r="F12" s="15"/>
      <c r="G12" s="9"/>
      <c r="H12" s="9"/>
    </row>
    <row r="13" spans="1:8" ht="12.75">
      <c r="A13" s="13"/>
      <c r="B13" s="13"/>
      <c r="C13" s="9"/>
      <c r="D13" s="13"/>
      <c r="E13" s="61"/>
      <c r="F13" s="43"/>
      <c r="G13" s="9"/>
      <c r="H13" s="9"/>
    </row>
    <row r="14" spans="1:6" ht="12.75">
      <c r="A14" s="13"/>
      <c r="B14" s="14"/>
      <c r="C14" s="20"/>
      <c r="D14" s="20"/>
      <c r="E14" s="60"/>
      <c r="F14" s="9"/>
    </row>
    <row r="15" spans="1:8" ht="12.75">
      <c r="A15" s="9"/>
      <c r="B15" s="9"/>
      <c r="C15" s="9"/>
      <c r="D15" s="9"/>
      <c r="E15" s="60"/>
      <c r="F15" s="9"/>
      <c r="G15" s="9"/>
      <c r="H15" s="9"/>
    </row>
    <row r="16" spans="1:8" ht="12.75">
      <c r="A16" s="9"/>
      <c r="B16" s="9"/>
      <c r="C16" s="9"/>
      <c r="D16" s="9"/>
      <c r="E16" s="60"/>
      <c r="F16" s="9"/>
      <c r="G16" s="9"/>
      <c r="H16" s="9"/>
    </row>
    <row r="17" spans="1:8" ht="12.75">
      <c r="A17" s="37"/>
      <c r="B17" s="9"/>
      <c r="C17" s="9"/>
      <c r="D17" s="9"/>
      <c r="E17" s="60"/>
      <c r="F17" s="9"/>
      <c r="G17" s="9"/>
      <c r="H17" s="9"/>
    </row>
    <row r="18" spans="1:8" ht="12.75">
      <c r="A18" s="9"/>
      <c r="B18" s="9"/>
      <c r="C18" s="9"/>
      <c r="D18" s="9"/>
      <c r="E18" s="60"/>
      <c r="F18" s="9"/>
      <c r="G18" s="9"/>
      <c r="H18" s="9"/>
    </row>
    <row r="19" spans="1:8" ht="12.75">
      <c r="A19" s="9"/>
      <c r="B19" s="9"/>
      <c r="C19" s="9"/>
      <c r="D19" s="9"/>
      <c r="E19" s="60"/>
      <c r="F19" s="9"/>
      <c r="G19" s="9"/>
      <c r="H19" s="9"/>
    </row>
    <row r="20" spans="1:8" ht="12.75">
      <c r="A20" s="9"/>
      <c r="B20" s="9"/>
      <c r="C20" s="9"/>
      <c r="D20" s="9"/>
      <c r="E20" s="60"/>
      <c r="F20" s="9"/>
      <c r="G20" s="9"/>
      <c r="H20" s="9"/>
    </row>
    <row r="21" spans="1:8" ht="12.75">
      <c r="A21" s="9"/>
      <c r="B21" s="9"/>
      <c r="C21" s="9"/>
      <c r="D21" s="9"/>
      <c r="E21" s="60"/>
      <c r="F21" s="9"/>
      <c r="G21" s="9"/>
      <c r="H21" s="9"/>
    </row>
    <row r="22" spans="1:8" ht="12.75">
      <c r="A22" s="9"/>
      <c r="B22" s="9"/>
      <c r="C22" s="9"/>
      <c r="D22" s="9"/>
      <c r="E22" s="60"/>
      <c r="F22" s="9"/>
      <c r="G22" s="9"/>
      <c r="H22" s="9"/>
    </row>
    <row r="23" spans="1:8" ht="12.75">
      <c r="A23" s="9"/>
      <c r="B23" s="9"/>
      <c r="C23" s="9"/>
      <c r="D23" s="9"/>
      <c r="E23" s="60"/>
      <c r="F23" s="9"/>
      <c r="G23" s="9"/>
      <c r="H23" s="9"/>
    </row>
    <row r="24" spans="1:8" ht="12.75">
      <c r="A24" s="9"/>
      <c r="B24" s="9"/>
      <c r="C24" s="9"/>
      <c r="D24" s="9"/>
      <c r="E24" s="60"/>
      <c r="F24" s="9"/>
      <c r="G24" s="9"/>
      <c r="H24" s="9"/>
    </row>
    <row r="25" spans="1:8" ht="12.75">
      <c r="A25" s="9"/>
      <c r="B25" s="9"/>
      <c r="C25" s="9"/>
      <c r="D25" s="9"/>
      <c r="E25" s="60"/>
      <c r="F25" s="9"/>
      <c r="G25" s="9"/>
      <c r="H25" s="9"/>
    </row>
    <row r="26" spans="1:8" ht="12.75">
      <c r="A26" s="9"/>
      <c r="B26" s="9"/>
      <c r="C26" s="9"/>
      <c r="D26" s="9"/>
      <c r="E26" s="60"/>
      <c r="F26" s="9"/>
      <c r="G26" s="9"/>
      <c r="H26" s="9"/>
    </row>
    <row r="27" spans="1:8" ht="12.75">
      <c r="A27" s="9"/>
      <c r="B27" s="9"/>
      <c r="C27" s="9"/>
      <c r="D27" s="9"/>
      <c r="E27" s="60"/>
      <c r="F27" s="9"/>
      <c r="G27" s="9"/>
      <c r="H27" s="9"/>
    </row>
    <row r="28" spans="1:8" ht="12.75">
      <c r="A28" s="9"/>
      <c r="B28" s="9"/>
      <c r="C28" s="9"/>
      <c r="D28" s="9"/>
      <c r="E28" s="60"/>
      <c r="F28" s="9"/>
      <c r="G28" s="9"/>
      <c r="H28" s="9"/>
    </row>
    <row r="29" spans="1:8" ht="12.75">
      <c r="A29" s="9"/>
      <c r="B29" s="9"/>
      <c r="C29" s="9"/>
      <c r="D29" s="9"/>
      <c r="E29" s="60"/>
      <c r="F29" s="9"/>
      <c r="G29" s="9"/>
      <c r="H29" s="9"/>
    </row>
    <row r="30" spans="1:8" ht="12.75">
      <c r="A30" s="9"/>
      <c r="B30" s="9"/>
      <c r="C30" s="9"/>
      <c r="D30" s="9"/>
      <c r="E30" s="60"/>
      <c r="F30" s="9"/>
      <c r="G30" s="9"/>
      <c r="H30" s="9"/>
    </row>
    <row r="31" spans="1:8" ht="12.75">
      <c r="A31" s="9"/>
      <c r="B31" s="9"/>
      <c r="C31" s="9"/>
      <c r="D31" s="9"/>
      <c r="E31" s="60"/>
      <c r="F31" s="9"/>
      <c r="G31" s="9"/>
      <c r="H31" s="9"/>
    </row>
    <row r="32" spans="1:8" ht="12.75">
      <c r="A32" s="9"/>
      <c r="B32" s="9"/>
      <c r="C32" s="9"/>
      <c r="D32" s="9"/>
      <c r="E32" s="60"/>
      <c r="F32" s="9"/>
      <c r="G32" s="9"/>
      <c r="H32" s="9"/>
    </row>
    <row r="33" spans="1:8" ht="12.75">
      <c r="A33" s="9"/>
      <c r="B33" s="9"/>
      <c r="C33" s="9"/>
      <c r="D33" s="9"/>
      <c r="E33" s="60"/>
      <c r="F33" s="9"/>
      <c r="G33" s="9"/>
      <c r="H33" s="9"/>
    </row>
    <row r="34" spans="1:8" ht="12.75">
      <c r="A34" s="9"/>
      <c r="B34" s="9"/>
      <c r="C34" s="9"/>
      <c r="D34" s="9"/>
      <c r="E34" s="60"/>
      <c r="F34" s="9"/>
      <c r="G34" s="9"/>
      <c r="H34" s="9"/>
    </row>
    <row r="35" spans="1:8" ht="12.75">
      <c r="A35" s="9"/>
      <c r="B35" s="9"/>
      <c r="C35" s="9"/>
      <c r="D35" s="9"/>
      <c r="E35" s="60"/>
      <c r="F35" s="9"/>
      <c r="G35" s="9"/>
      <c r="H35" s="9"/>
    </row>
    <row r="36" spans="1:8" ht="12.75">
      <c r="A36" s="9"/>
      <c r="B36" s="9"/>
      <c r="C36" s="9"/>
      <c r="D36" s="9"/>
      <c r="E36" s="60"/>
      <c r="F36" s="9"/>
      <c r="G36" s="9"/>
      <c r="H36" s="9"/>
    </row>
    <row r="37" spans="1:8" ht="12.75">
      <c r="A37" s="9"/>
      <c r="B37" s="9"/>
      <c r="C37" s="9"/>
      <c r="D37" s="9"/>
      <c r="E37" s="60"/>
      <c r="F37" s="9"/>
      <c r="G37" s="9"/>
      <c r="H37" s="9"/>
    </row>
    <row r="38" spans="1:8" ht="12.75">
      <c r="A38" s="9"/>
      <c r="B38" s="9"/>
      <c r="C38" s="9"/>
      <c r="D38" s="9"/>
      <c r="E38" s="60"/>
      <c r="F38" s="9"/>
      <c r="G38" s="9"/>
      <c r="H38" s="9"/>
    </row>
    <row r="39" spans="1:8" ht="12.75">
      <c r="A39" s="9"/>
      <c r="B39" s="9"/>
      <c r="C39" s="9"/>
      <c r="D39" s="9"/>
      <c r="E39" s="60"/>
      <c r="F39" s="9"/>
      <c r="G39" s="9"/>
      <c r="H39" s="9"/>
    </row>
    <row r="40" spans="1:8" ht="12.75">
      <c r="A40" s="9"/>
      <c r="B40" s="9"/>
      <c r="C40" s="9"/>
      <c r="D40" s="9"/>
      <c r="E40" s="60"/>
      <c r="F40" s="9"/>
      <c r="G40" s="9"/>
      <c r="H40" s="9"/>
    </row>
    <row r="41" spans="1:8" ht="12.75">
      <c r="A41" s="9"/>
      <c r="B41" s="9"/>
      <c r="C41" s="9"/>
      <c r="D41" s="9"/>
      <c r="E41" s="60"/>
      <c r="F41" s="9"/>
      <c r="G41" s="9"/>
      <c r="H41" s="9"/>
    </row>
    <row r="42" spans="1:8" ht="12.75">
      <c r="A42" s="9"/>
      <c r="B42" s="9"/>
      <c r="C42" s="9"/>
      <c r="D42" s="9"/>
      <c r="E42" s="60"/>
      <c r="F42" s="9"/>
      <c r="G42" s="9"/>
      <c r="H42" s="9"/>
    </row>
    <row r="43" spans="1:8" ht="12.75">
      <c r="A43" s="9"/>
      <c r="B43" s="9"/>
      <c r="C43" s="9"/>
      <c r="D43" s="9"/>
      <c r="E43" s="60"/>
      <c r="F43" s="9"/>
      <c r="G43" s="9"/>
      <c r="H43" s="9"/>
    </row>
    <row r="44" spans="1:8" ht="12.75">
      <c r="A44" s="9"/>
      <c r="B44" s="9"/>
      <c r="C44" s="9"/>
      <c r="D44" s="9"/>
      <c r="E44" s="60"/>
      <c r="F44" s="9"/>
      <c r="G44" s="9"/>
      <c r="H44" s="9"/>
    </row>
    <row r="45" spans="1:8" ht="12.75">
      <c r="A45" s="9"/>
      <c r="B45" s="9"/>
      <c r="C45" s="9"/>
      <c r="D45" s="9"/>
      <c r="E45" s="60"/>
      <c r="F45" s="9"/>
      <c r="G45" s="9"/>
      <c r="H45" s="9"/>
    </row>
    <row r="46" spans="1:8" ht="12.75">
      <c r="A46" s="9"/>
      <c r="B46" s="9"/>
      <c r="C46" s="9"/>
      <c r="D46" s="9"/>
      <c r="E46" s="60"/>
      <c r="F46" s="9"/>
      <c r="G46" s="9"/>
      <c r="H46" s="9"/>
    </row>
    <row r="47" spans="1:8" ht="12.75">
      <c r="A47" s="9"/>
      <c r="B47" s="9"/>
      <c r="C47" s="9"/>
      <c r="D47" s="9"/>
      <c r="E47" s="60"/>
      <c r="F47" s="9"/>
      <c r="G47" s="9"/>
      <c r="H47" s="9"/>
    </row>
    <row r="48" spans="1:8" ht="12.75">
      <c r="A48" s="9"/>
      <c r="B48" s="9"/>
      <c r="C48" s="9"/>
      <c r="D48" s="9"/>
      <c r="E48" s="60"/>
      <c r="F48" s="9"/>
      <c r="G48" s="9"/>
      <c r="H48" s="9"/>
    </row>
    <row r="49" spans="1:8" ht="12.75">
      <c r="A49" s="9"/>
      <c r="B49" s="9"/>
      <c r="C49" s="9"/>
      <c r="D49" s="9"/>
      <c r="E49" s="60"/>
      <c r="F49" s="9"/>
      <c r="G49" s="9"/>
      <c r="H49" s="9"/>
    </row>
    <row r="50" spans="1:8" ht="12.75">
      <c r="A50" s="9"/>
      <c r="B50" s="9"/>
      <c r="C50" s="9"/>
      <c r="D50" s="9"/>
      <c r="E50" s="60"/>
      <c r="F50" s="9"/>
      <c r="G50" s="9"/>
      <c r="H50" s="9"/>
    </row>
    <row r="51" spans="1:8" ht="12.75">
      <c r="A51" s="9"/>
      <c r="B51" s="9"/>
      <c r="C51" s="9"/>
      <c r="D51" s="9"/>
      <c r="E51" s="60"/>
      <c r="F51" s="9"/>
      <c r="G51" s="9"/>
      <c r="H51" s="9"/>
    </row>
    <row r="52" spans="1:8" ht="12.75">
      <c r="A52" s="9"/>
      <c r="B52" s="9"/>
      <c r="C52" s="9"/>
      <c r="D52" s="9"/>
      <c r="E52" s="60"/>
      <c r="F52" s="9"/>
      <c r="G52" s="9"/>
      <c r="H52" s="9"/>
    </row>
  </sheetData>
  <mergeCells count="1">
    <mergeCell ref="A4:R4"/>
  </mergeCells>
  <printOptions/>
  <pageMargins left="0.75" right="0.43" top="1" bottom="1" header="0.5" footer="0.5"/>
  <pageSetup fitToHeight="1" fitToWidth="1" horizontalDpi="600" verticalDpi="600" orientation="landscape" scale="74" r:id="rId1"/>
  <headerFooter alignWithMargins="0">
    <oddHeader>&amp;C&amp;"Arial,Bold"&amp;14NCSX June 2007 ETC 
TABLE II - Materials and Subcontracts</oddHeader>
    <oddFooter>&amp;L&amp;F&amp;C          &amp;A&amp;R&amp;D   &amp;T</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R178"/>
  <sheetViews>
    <sheetView workbookViewId="0" topLeftCell="A1">
      <selection activeCell="F40" sqref="F40"/>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20</v>
      </c>
    </row>
    <row r="2" s="5" customFormat="1" ht="20.25">
      <c r="A2" s="5" t="s">
        <v>21</v>
      </c>
    </row>
    <row r="3" s="5" customFormat="1" ht="20.25">
      <c r="A3" s="5" t="s">
        <v>22</v>
      </c>
    </row>
    <row r="4" spans="1:18" s="5" customFormat="1" ht="20.25">
      <c r="A4" s="188" t="s">
        <v>23</v>
      </c>
      <c r="B4" s="189"/>
      <c r="C4" s="189"/>
      <c r="D4" s="189"/>
      <c r="E4" s="189"/>
      <c r="F4" s="189"/>
      <c r="G4" s="189"/>
      <c r="H4" s="189"/>
      <c r="I4" s="189"/>
      <c r="J4" s="189"/>
      <c r="K4" s="189"/>
      <c r="L4" s="189"/>
      <c r="M4" s="189"/>
      <c r="N4" s="189"/>
      <c r="O4" s="189"/>
      <c r="P4" s="189"/>
      <c r="Q4" s="189"/>
      <c r="R4" s="189"/>
    </row>
    <row r="5" s="5" customFormat="1" ht="20.25">
      <c r="A5" s="5" t="s">
        <v>24</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31</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208"/>
      <c r="L13" s="208"/>
      <c r="M13" s="208"/>
      <c r="N13" s="208"/>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93"/>
      <c r="N30" s="193"/>
      <c r="O30" s="9"/>
    </row>
    <row r="31" spans="13:15" ht="12.75">
      <c r="M31" s="19"/>
      <c r="N31" s="19"/>
      <c r="O31" s="9"/>
    </row>
    <row r="32" spans="13:15" ht="12.75">
      <c r="M32" s="19"/>
      <c r="N32" s="19"/>
      <c r="O32" s="9"/>
    </row>
    <row r="33" spans="13:15" ht="12.75">
      <c r="M33" s="193"/>
      <c r="N33" s="193"/>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97"/>
      <c r="G37" s="197"/>
      <c r="H37" s="207"/>
      <c r="I37" s="207"/>
      <c r="J37" s="9"/>
      <c r="K37" s="9"/>
      <c r="L37" s="9"/>
      <c r="M37" s="9"/>
      <c r="N37" s="9"/>
      <c r="O37" s="9"/>
    </row>
    <row r="38" spans="1:15" ht="12.75">
      <c r="A38" s="13"/>
      <c r="B38" s="23"/>
      <c r="C38" s="9"/>
      <c r="D38" s="9"/>
      <c r="E38" s="41"/>
      <c r="F38" s="197"/>
      <c r="G38" s="197"/>
      <c r="H38" s="207"/>
      <c r="I38" s="207"/>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98"/>
      <c r="G46" s="198"/>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99"/>
      <c r="G53" s="199"/>
      <c r="H53" s="193"/>
      <c r="I53" s="193"/>
      <c r="J53" s="9"/>
      <c r="K53" s="9"/>
      <c r="L53" s="9"/>
      <c r="M53" s="9"/>
      <c r="N53" s="9"/>
      <c r="O53" s="9"/>
    </row>
    <row r="54" spans="1:15" ht="12.75">
      <c r="A54" s="13"/>
      <c r="B54" s="23"/>
      <c r="C54" s="9"/>
      <c r="D54" s="9"/>
      <c r="E54" s="17"/>
      <c r="F54" s="199"/>
      <c r="G54" s="199"/>
      <c r="H54" s="193"/>
      <c r="I54" s="193"/>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99"/>
      <c r="I56" s="199"/>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205"/>
      <c r="H59" s="205"/>
      <c r="I59" s="206"/>
      <c r="J59" s="206"/>
      <c r="K59" s="20"/>
      <c r="L59" s="9"/>
      <c r="M59" s="9"/>
      <c r="N59" s="9"/>
      <c r="O59" s="9"/>
    </row>
    <row r="60" spans="1:15" ht="12.75">
      <c r="A60" s="13"/>
      <c r="B60" s="23"/>
      <c r="C60" s="9"/>
      <c r="D60" s="14"/>
      <c r="E60" s="204"/>
      <c r="F60" s="204"/>
      <c r="G60" s="197"/>
      <c r="H60" s="197"/>
      <c r="I60" s="197"/>
      <c r="J60" s="197"/>
      <c r="K60" s="20"/>
      <c r="L60" s="9"/>
      <c r="M60" s="9"/>
      <c r="N60" s="9"/>
      <c r="O60" s="9"/>
    </row>
    <row r="61" spans="1:15" ht="12.75">
      <c r="A61" s="13"/>
      <c r="B61" s="23"/>
      <c r="C61" s="9"/>
      <c r="D61" s="14"/>
      <c r="E61" s="195"/>
      <c r="F61" s="195"/>
      <c r="G61" s="197"/>
      <c r="H61" s="197"/>
      <c r="I61" s="197"/>
      <c r="J61" s="197"/>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96"/>
      <c r="F64" s="196"/>
      <c r="G64" s="193"/>
      <c r="H64" s="193"/>
      <c r="I64" s="193"/>
      <c r="J64" s="193"/>
      <c r="K64" s="15"/>
      <c r="L64" s="9"/>
      <c r="M64" s="9"/>
      <c r="N64" s="9"/>
      <c r="O64" s="9"/>
    </row>
    <row r="65" spans="1:15" ht="12.75">
      <c r="A65" s="13"/>
      <c r="B65" s="23"/>
      <c r="C65" s="9"/>
      <c r="D65" s="14"/>
      <c r="E65" s="15"/>
      <c r="F65" s="15"/>
      <c r="G65" s="193"/>
      <c r="H65" s="193"/>
      <c r="I65" s="193"/>
      <c r="J65" s="193"/>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96"/>
      <c r="F67" s="196"/>
      <c r="G67" s="193"/>
      <c r="H67" s="193"/>
      <c r="I67" s="193"/>
      <c r="J67" s="193"/>
      <c r="K67" s="15"/>
      <c r="L67" s="9"/>
      <c r="M67" s="9"/>
      <c r="N67" s="9"/>
      <c r="O67" s="9"/>
    </row>
    <row r="68" spans="1:15" ht="12.75">
      <c r="A68" s="12"/>
      <c r="B68" s="9"/>
      <c r="C68" s="9"/>
      <c r="D68" s="14"/>
      <c r="E68" s="15"/>
      <c r="F68" s="15"/>
      <c r="G68" s="193"/>
      <c r="H68" s="193"/>
      <c r="I68" s="193"/>
      <c r="J68" s="193"/>
      <c r="K68" s="15"/>
      <c r="L68" s="9"/>
      <c r="M68" s="9"/>
      <c r="N68" s="9"/>
      <c r="O68" s="9"/>
    </row>
    <row r="69" spans="1:15" ht="12.75">
      <c r="A69" s="13"/>
      <c r="B69" s="25"/>
      <c r="C69" s="9"/>
      <c r="D69" s="14"/>
      <c r="E69" s="15"/>
      <c r="F69" s="15"/>
      <c r="G69" s="193"/>
      <c r="H69" s="193"/>
      <c r="I69" s="193"/>
      <c r="J69" s="193"/>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96"/>
      <c r="F71" s="196"/>
      <c r="G71" s="193"/>
      <c r="H71" s="193"/>
      <c r="I71" s="193"/>
      <c r="J71" s="193"/>
      <c r="K71" s="15"/>
      <c r="L71" s="9"/>
      <c r="M71" s="9"/>
      <c r="N71" s="9"/>
      <c r="O71" s="9"/>
    </row>
    <row r="72" spans="1:15" ht="12.75">
      <c r="A72" s="33"/>
      <c r="B72" s="9"/>
      <c r="C72" s="9"/>
      <c r="D72" s="14"/>
      <c r="E72" s="196"/>
      <c r="F72" s="196"/>
      <c r="G72" s="193"/>
      <c r="H72" s="193"/>
      <c r="I72" s="193"/>
      <c r="J72" s="193"/>
      <c r="K72" s="15"/>
      <c r="L72" s="9"/>
      <c r="M72" s="9"/>
      <c r="N72" s="9"/>
      <c r="O72" s="9"/>
    </row>
    <row r="73" spans="1:15" ht="12.75">
      <c r="A73" s="33"/>
      <c r="B73" s="9"/>
      <c r="C73" s="9"/>
      <c r="D73" s="14"/>
      <c r="E73" s="196"/>
      <c r="F73" s="196"/>
      <c r="G73" s="193"/>
      <c r="H73" s="193"/>
      <c r="I73" s="193"/>
      <c r="J73" s="193"/>
      <c r="K73" s="15"/>
      <c r="L73" s="9"/>
      <c r="M73" s="9"/>
      <c r="N73" s="9"/>
      <c r="O73" s="9"/>
    </row>
    <row r="74" spans="1:15" ht="12.75">
      <c r="A74" s="13"/>
      <c r="B74" s="33"/>
      <c r="C74" s="9"/>
      <c r="D74" s="14"/>
      <c r="E74" s="15"/>
      <c r="F74" s="15"/>
      <c r="G74" s="193"/>
      <c r="H74" s="193"/>
      <c r="I74" s="193"/>
      <c r="J74" s="193"/>
      <c r="K74" s="15"/>
      <c r="L74" s="9"/>
      <c r="M74" s="9"/>
      <c r="N74" s="9"/>
      <c r="O74" s="9"/>
    </row>
    <row r="75" spans="1:15" ht="12.75">
      <c r="A75" s="13"/>
      <c r="B75" s="23"/>
      <c r="C75" s="9"/>
      <c r="D75" s="14"/>
      <c r="E75" s="15"/>
      <c r="F75" s="15"/>
      <c r="G75" s="193"/>
      <c r="H75" s="193"/>
      <c r="I75" s="193"/>
      <c r="J75" s="193"/>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203"/>
      <c r="F78" s="203"/>
      <c r="G78" s="193"/>
      <c r="H78" s="193"/>
      <c r="I78" s="193"/>
      <c r="J78" s="193"/>
      <c r="K78" s="15"/>
      <c r="L78" s="9"/>
      <c r="M78" s="9"/>
      <c r="N78" s="9"/>
      <c r="O78" s="9"/>
    </row>
    <row r="79" spans="1:15" ht="12.75">
      <c r="A79" s="12"/>
      <c r="B79" s="9"/>
      <c r="C79" s="9"/>
      <c r="D79" s="14"/>
      <c r="E79" s="31"/>
      <c r="F79" s="31"/>
      <c r="G79" s="193"/>
      <c r="H79" s="193"/>
      <c r="I79" s="193"/>
      <c r="J79" s="193"/>
      <c r="K79" s="19"/>
      <c r="L79" s="9"/>
      <c r="M79" s="9"/>
      <c r="N79" s="9"/>
      <c r="O79" s="9"/>
    </row>
    <row r="80" spans="1:15" ht="12.75">
      <c r="A80" s="12"/>
      <c r="B80" s="9"/>
      <c r="C80" s="9"/>
      <c r="D80" s="14"/>
      <c r="E80" s="203"/>
      <c r="F80" s="203"/>
      <c r="G80" s="193"/>
      <c r="H80" s="193"/>
      <c r="I80" s="193"/>
      <c r="J80" s="193"/>
      <c r="K80" s="15"/>
      <c r="L80" s="9"/>
      <c r="M80" s="9"/>
      <c r="N80" s="9"/>
      <c r="O80" s="9"/>
    </row>
    <row r="81" spans="1:15" ht="12.75">
      <c r="A81" s="12"/>
      <c r="B81" s="9"/>
      <c r="C81" s="9"/>
      <c r="D81" s="14"/>
      <c r="E81" s="31"/>
      <c r="F81" s="31"/>
      <c r="G81" s="193"/>
      <c r="H81" s="193"/>
      <c r="I81" s="193"/>
      <c r="J81" s="193"/>
      <c r="K81" s="19"/>
      <c r="L81" s="9"/>
      <c r="M81" s="9"/>
      <c r="N81" s="9"/>
      <c r="O81" s="9"/>
    </row>
    <row r="82" spans="1:15" ht="12.75">
      <c r="A82" s="12"/>
      <c r="B82" s="9"/>
      <c r="C82" s="9"/>
      <c r="D82" s="14"/>
      <c r="E82" s="31"/>
      <c r="F82" s="31"/>
      <c r="G82" s="193"/>
      <c r="H82" s="193"/>
      <c r="I82" s="193"/>
      <c r="J82" s="193"/>
      <c r="K82" s="19"/>
      <c r="L82" s="9"/>
      <c r="M82" s="9"/>
      <c r="N82" s="9"/>
      <c r="O82" s="9"/>
    </row>
    <row r="83" spans="1:15" ht="12.75">
      <c r="A83" s="12"/>
      <c r="B83" s="9"/>
      <c r="C83" s="9"/>
      <c r="D83" s="14"/>
      <c r="E83" s="196"/>
      <c r="F83" s="196"/>
      <c r="G83" s="193"/>
      <c r="H83" s="193"/>
      <c r="I83" s="193"/>
      <c r="J83" s="193"/>
      <c r="K83" s="21"/>
      <c r="L83" s="9"/>
      <c r="M83" s="9"/>
      <c r="N83" s="9"/>
      <c r="O83" s="9"/>
    </row>
    <row r="84" spans="1:15" ht="12.75">
      <c r="A84" s="12"/>
      <c r="B84" s="9"/>
      <c r="C84" s="9"/>
      <c r="D84" s="14"/>
      <c r="E84" s="31"/>
      <c r="F84" s="31"/>
      <c r="G84" s="193"/>
      <c r="H84" s="193"/>
      <c r="I84" s="193"/>
      <c r="J84" s="193"/>
      <c r="K84" s="15"/>
      <c r="L84" s="9"/>
      <c r="M84" s="9"/>
      <c r="N84" s="9"/>
      <c r="O84" s="9"/>
    </row>
    <row r="85" spans="1:15" ht="12.75">
      <c r="A85" s="12"/>
      <c r="B85" s="9"/>
      <c r="C85" s="9"/>
      <c r="D85" s="14"/>
      <c r="E85" s="203"/>
      <c r="F85" s="203"/>
      <c r="G85" s="193"/>
      <c r="H85" s="193"/>
      <c r="I85" s="193"/>
      <c r="J85" s="193"/>
      <c r="K85" s="15"/>
      <c r="L85" s="9"/>
      <c r="M85" s="9"/>
      <c r="N85" s="9"/>
      <c r="O85" s="9"/>
    </row>
    <row r="86" spans="1:15" ht="12.75">
      <c r="A86" s="12"/>
      <c r="B86" s="9"/>
      <c r="C86" s="9"/>
      <c r="D86" s="14"/>
      <c r="E86" s="31"/>
      <c r="F86" s="31"/>
      <c r="G86" s="193"/>
      <c r="H86" s="193"/>
      <c r="I86" s="193"/>
      <c r="J86" s="193"/>
      <c r="K86" s="15"/>
      <c r="L86" s="9"/>
      <c r="M86" s="9"/>
      <c r="N86" s="9"/>
      <c r="O86" s="9"/>
    </row>
    <row r="87" spans="1:15" ht="12.75">
      <c r="A87" s="12"/>
      <c r="B87" s="9"/>
      <c r="C87" s="9"/>
      <c r="D87" s="14"/>
      <c r="E87" s="196"/>
      <c r="F87" s="196"/>
      <c r="G87" s="193"/>
      <c r="H87" s="193"/>
      <c r="I87" s="193"/>
      <c r="J87" s="193"/>
      <c r="K87" s="21"/>
      <c r="L87" s="9"/>
      <c r="M87" s="9"/>
      <c r="N87" s="9"/>
      <c r="O87" s="9"/>
    </row>
    <row r="88" spans="1:15" ht="12.75">
      <c r="A88" s="12"/>
      <c r="B88" s="9"/>
      <c r="C88" s="9"/>
      <c r="D88" s="14"/>
      <c r="E88" s="31"/>
      <c r="F88" s="31"/>
      <c r="G88" s="193"/>
      <c r="H88" s="193"/>
      <c r="I88" s="193"/>
      <c r="J88" s="193"/>
      <c r="K88" s="19"/>
      <c r="L88" s="9"/>
      <c r="M88" s="9"/>
      <c r="N88" s="9"/>
      <c r="O88" s="9"/>
    </row>
    <row r="89" spans="1:15" ht="12.75">
      <c r="A89" s="12"/>
      <c r="B89" s="9"/>
      <c r="C89" s="9"/>
      <c r="D89" s="14"/>
      <c r="E89" s="196"/>
      <c r="F89" s="196"/>
      <c r="G89" s="193"/>
      <c r="H89" s="193"/>
      <c r="I89" s="193"/>
      <c r="J89" s="193"/>
      <c r="K89" s="21"/>
      <c r="L89" s="9"/>
      <c r="M89" s="9"/>
      <c r="N89" s="9"/>
      <c r="O89" s="9"/>
    </row>
    <row r="90" spans="1:15" ht="12.75">
      <c r="A90" s="12"/>
      <c r="B90" s="9"/>
      <c r="C90" s="9"/>
      <c r="D90" s="14"/>
      <c r="E90" s="32"/>
      <c r="F90" s="31"/>
      <c r="G90" s="193"/>
      <c r="H90" s="193"/>
      <c r="I90" s="193"/>
      <c r="J90" s="193"/>
      <c r="K90" s="15"/>
      <c r="L90" s="9"/>
      <c r="M90" s="9"/>
      <c r="N90" s="9"/>
      <c r="O90" s="9"/>
    </row>
    <row r="91" spans="1:15" ht="12.75">
      <c r="A91" s="12"/>
      <c r="B91" s="9"/>
      <c r="C91" s="9"/>
      <c r="D91" s="14"/>
      <c r="E91" s="196"/>
      <c r="F91" s="196"/>
      <c r="G91" s="193"/>
      <c r="H91" s="193"/>
      <c r="I91" s="193"/>
      <c r="J91" s="193"/>
      <c r="K91" s="21"/>
      <c r="L91" s="9"/>
      <c r="M91" s="9"/>
      <c r="N91" s="9"/>
      <c r="O91" s="9"/>
    </row>
    <row r="92" spans="1:15" ht="12.75">
      <c r="A92" s="12"/>
      <c r="B92" s="9"/>
      <c r="C92" s="9"/>
      <c r="D92" s="14"/>
      <c r="E92" s="31"/>
      <c r="F92" s="31"/>
      <c r="G92" s="193"/>
      <c r="H92" s="193"/>
      <c r="I92" s="193"/>
      <c r="J92" s="193"/>
      <c r="K92" s="15"/>
      <c r="L92" s="9"/>
      <c r="M92" s="9"/>
      <c r="N92" s="9"/>
      <c r="O92" s="9"/>
    </row>
    <row r="93" spans="1:15" ht="12.75">
      <c r="A93" s="12"/>
      <c r="B93" s="9"/>
      <c r="C93" s="9"/>
      <c r="D93" s="14"/>
      <c r="E93" s="196"/>
      <c r="F93" s="196"/>
      <c r="G93" s="193"/>
      <c r="H93" s="193"/>
      <c r="I93" s="193"/>
      <c r="J93" s="193"/>
      <c r="K93" s="21"/>
      <c r="L93" s="9"/>
      <c r="M93" s="9"/>
      <c r="N93" s="9"/>
      <c r="O93" s="9"/>
    </row>
    <row r="94" spans="1:15" ht="12.75">
      <c r="A94" s="13"/>
      <c r="B94" s="25"/>
      <c r="C94" s="9"/>
      <c r="D94" s="14"/>
      <c r="E94" s="15"/>
      <c r="F94" s="15"/>
      <c r="G94" s="193"/>
      <c r="H94" s="193"/>
      <c r="I94" s="193"/>
      <c r="J94" s="193"/>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96"/>
      <c r="F96" s="196"/>
      <c r="G96" s="193"/>
      <c r="H96" s="193"/>
      <c r="I96" s="193"/>
      <c r="J96" s="193"/>
      <c r="K96" s="15"/>
      <c r="L96" s="9"/>
      <c r="M96" s="9"/>
      <c r="N96" s="9"/>
      <c r="O96" s="9"/>
    </row>
    <row r="97" spans="1:15" ht="12.75">
      <c r="A97" s="9"/>
      <c r="B97" s="23"/>
      <c r="C97" s="9"/>
      <c r="D97" s="14"/>
      <c r="E97" s="15"/>
      <c r="F97" s="15"/>
      <c r="G97" s="193"/>
      <c r="H97" s="193"/>
      <c r="I97" s="193"/>
      <c r="J97" s="193"/>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96"/>
      <c r="F99" s="196"/>
      <c r="G99" s="193"/>
      <c r="H99" s="193"/>
      <c r="I99" s="193"/>
      <c r="J99" s="193"/>
      <c r="K99" s="15"/>
      <c r="L99" s="9"/>
      <c r="M99" s="9"/>
      <c r="N99" s="9"/>
      <c r="O99" s="9"/>
    </row>
    <row r="100" spans="1:15" ht="12.75">
      <c r="A100" s="12"/>
      <c r="B100" s="9"/>
      <c r="C100" s="9"/>
      <c r="D100" s="14"/>
      <c r="E100" s="15"/>
      <c r="F100" s="15"/>
      <c r="G100" s="193"/>
      <c r="H100" s="193"/>
      <c r="I100" s="193"/>
      <c r="J100" s="193"/>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96"/>
      <c r="F103" s="196"/>
      <c r="G103" s="193"/>
      <c r="H103" s="193"/>
      <c r="I103" s="18"/>
      <c r="J103" s="15"/>
      <c r="K103" s="15"/>
      <c r="L103" s="9"/>
      <c r="M103" s="9"/>
      <c r="N103" s="9"/>
      <c r="O103" s="9"/>
    </row>
    <row r="104" spans="1:15" ht="12.75">
      <c r="A104" s="12"/>
      <c r="B104" s="9"/>
      <c r="C104" s="9"/>
      <c r="D104" s="14"/>
      <c r="E104" s="15"/>
      <c r="F104" s="15"/>
      <c r="G104" s="193"/>
      <c r="H104" s="193"/>
      <c r="I104" s="18"/>
      <c r="J104" s="15"/>
      <c r="K104" s="15"/>
      <c r="L104" s="9"/>
      <c r="M104" s="9"/>
      <c r="N104" s="9"/>
      <c r="O104" s="9"/>
    </row>
    <row r="105" spans="1:15" ht="12.75">
      <c r="A105" s="12"/>
      <c r="B105" s="9"/>
      <c r="C105" s="9"/>
      <c r="D105" s="14"/>
      <c r="E105" s="196"/>
      <c r="F105" s="196"/>
      <c r="G105" s="193"/>
      <c r="H105" s="193"/>
      <c r="I105" s="18"/>
      <c r="J105" s="15"/>
      <c r="K105" s="15"/>
      <c r="L105" s="9"/>
      <c r="M105" s="9"/>
      <c r="N105" s="9"/>
      <c r="O105" s="9"/>
    </row>
    <row r="106" spans="1:15" ht="12.75">
      <c r="A106" s="12"/>
      <c r="B106" s="9"/>
      <c r="C106" s="9"/>
      <c r="D106" s="14"/>
      <c r="E106" s="15"/>
      <c r="F106" s="15"/>
      <c r="G106" s="193"/>
      <c r="H106" s="193"/>
      <c r="I106" s="18"/>
      <c r="J106" s="15"/>
      <c r="K106" s="15"/>
      <c r="L106" s="9"/>
      <c r="M106" s="9"/>
      <c r="N106" s="9"/>
      <c r="O106" s="9"/>
    </row>
    <row r="107" spans="1:15" ht="12.75">
      <c r="A107" s="12"/>
      <c r="B107" s="9"/>
      <c r="C107" s="9"/>
      <c r="D107" s="14"/>
      <c r="E107" s="15"/>
      <c r="F107" s="15"/>
      <c r="G107" s="193"/>
      <c r="H107" s="193"/>
      <c r="I107" s="18"/>
      <c r="J107" s="15"/>
      <c r="K107" s="15"/>
      <c r="L107" s="9"/>
      <c r="M107" s="9"/>
      <c r="N107" s="9"/>
      <c r="O107" s="9"/>
    </row>
    <row r="108" spans="1:15" ht="12.75">
      <c r="A108" s="12"/>
      <c r="B108" s="9"/>
      <c r="C108" s="9"/>
      <c r="D108" s="14"/>
      <c r="E108" s="196"/>
      <c r="F108" s="196"/>
      <c r="G108" s="193"/>
      <c r="H108" s="193"/>
      <c r="I108" s="18"/>
      <c r="J108" s="15"/>
      <c r="K108" s="15"/>
      <c r="L108" s="9"/>
      <c r="M108" s="9"/>
      <c r="N108" s="9"/>
      <c r="O108" s="9"/>
    </row>
    <row r="109" spans="1:15" ht="12.75">
      <c r="A109" s="25"/>
      <c r="B109" s="9"/>
      <c r="C109" s="9"/>
      <c r="D109" s="14"/>
      <c r="E109" s="15"/>
      <c r="F109" s="15"/>
      <c r="G109" s="193"/>
      <c r="H109" s="193"/>
      <c r="I109" s="18"/>
      <c r="J109" s="15"/>
      <c r="K109" s="15"/>
      <c r="L109" s="9"/>
      <c r="M109" s="9"/>
      <c r="N109" s="9"/>
      <c r="O109" s="9"/>
    </row>
    <row r="110" spans="1:15" ht="12.75">
      <c r="A110" s="13"/>
      <c r="B110" s="25"/>
      <c r="C110" s="9"/>
      <c r="D110" s="14"/>
      <c r="E110" s="15"/>
      <c r="F110" s="15"/>
      <c r="G110" s="193"/>
      <c r="H110" s="193"/>
      <c r="I110" s="198"/>
      <c r="J110" s="198"/>
      <c r="K110" s="15"/>
      <c r="L110" s="9"/>
      <c r="M110" s="9"/>
      <c r="N110" s="9"/>
      <c r="O110" s="9"/>
    </row>
    <row r="111" spans="1:15" ht="12.75">
      <c r="A111" s="13"/>
      <c r="B111" s="23"/>
      <c r="C111" s="9"/>
      <c r="D111" s="14"/>
      <c r="E111" s="15"/>
      <c r="F111" s="15"/>
      <c r="G111" s="193"/>
      <c r="H111" s="193"/>
      <c r="I111" s="198"/>
      <c r="J111" s="198"/>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96"/>
      <c r="F113" s="196"/>
      <c r="G113" s="201"/>
      <c r="H113" s="201"/>
      <c r="I113" s="201"/>
      <c r="J113" s="201"/>
      <c r="K113" s="19"/>
      <c r="L113" s="9"/>
      <c r="M113" s="9"/>
      <c r="N113" s="9"/>
      <c r="O113" s="9"/>
    </row>
    <row r="114" spans="1:15" ht="12.75">
      <c r="A114" s="13"/>
      <c r="B114" s="23"/>
      <c r="C114" s="9"/>
      <c r="D114" s="204"/>
      <c r="E114" s="204"/>
      <c r="F114" s="204"/>
      <c r="G114" s="204"/>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97"/>
      <c r="F117" s="197"/>
      <c r="G117" s="197"/>
      <c r="H117" s="197"/>
      <c r="I117" s="20"/>
      <c r="J117" s="27"/>
      <c r="K117" s="19"/>
      <c r="L117" s="9"/>
      <c r="M117" s="9"/>
      <c r="N117" s="9"/>
      <c r="O117" s="9"/>
    </row>
    <row r="118" spans="1:15" ht="12.75">
      <c r="A118" s="13"/>
      <c r="B118" s="23"/>
      <c r="C118" s="9"/>
      <c r="D118" s="14"/>
      <c r="E118" s="197"/>
      <c r="F118" s="197"/>
      <c r="G118" s="197"/>
      <c r="H118" s="197"/>
      <c r="I118" s="20"/>
      <c r="J118" s="24"/>
      <c r="K118" s="19"/>
      <c r="L118" s="9"/>
      <c r="M118" s="9"/>
      <c r="N118" s="9"/>
      <c r="O118" s="9"/>
    </row>
    <row r="119" spans="1:15" ht="12.75">
      <c r="A119" s="13"/>
      <c r="B119" s="23"/>
      <c r="C119" s="9"/>
      <c r="D119" s="14"/>
      <c r="E119" s="15"/>
      <c r="F119" s="16"/>
      <c r="G119" s="195"/>
      <c r="H119" s="195"/>
      <c r="I119" s="17"/>
      <c r="J119" s="19"/>
      <c r="K119" s="15"/>
      <c r="L119" s="9"/>
      <c r="M119" s="9"/>
      <c r="N119" s="9"/>
      <c r="O119" s="9"/>
    </row>
    <row r="120" spans="1:15" ht="12.75">
      <c r="A120" s="13"/>
      <c r="B120" s="23"/>
      <c r="C120" s="9"/>
      <c r="D120" s="14"/>
      <c r="E120" s="15"/>
      <c r="F120" s="15"/>
      <c r="G120" s="195"/>
      <c r="H120" s="195"/>
      <c r="I120" s="15"/>
      <c r="J120" s="19"/>
      <c r="K120" s="15"/>
      <c r="L120" s="9"/>
      <c r="M120" s="9"/>
      <c r="N120" s="9"/>
      <c r="O120" s="9"/>
    </row>
    <row r="121" spans="1:15" ht="12.75">
      <c r="A121" s="12"/>
      <c r="B121" s="9"/>
      <c r="C121" s="9"/>
      <c r="D121" s="14"/>
      <c r="E121" s="203"/>
      <c r="F121" s="203"/>
      <c r="G121" s="195"/>
      <c r="H121" s="195"/>
      <c r="I121" s="15"/>
      <c r="J121" s="19"/>
      <c r="K121" s="15"/>
      <c r="L121" s="9"/>
      <c r="M121" s="9"/>
      <c r="N121" s="9"/>
      <c r="O121" s="9"/>
    </row>
    <row r="122" spans="1:15" ht="12.75">
      <c r="A122" s="13"/>
      <c r="B122" s="23"/>
      <c r="C122" s="9"/>
      <c r="D122" s="14"/>
      <c r="E122" s="195"/>
      <c r="F122" s="195"/>
      <c r="G122" s="195"/>
      <c r="H122" s="195"/>
      <c r="I122" s="15"/>
      <c r="J122" s="19"/>
      <c r="K122" s="15"/>
      <c r="L122" s="9"/>
      <c r="M122" s="9"/>
      <c r="N122" s="9"/>
      <c r="O122" s="9"/>
    </row>
    <row r="123" spans="1:15" ht="12.75">
      <c r="A123" s="12"/>
      <c r="B123" s="9"/>
      <c r="C123" s="9"/>
      <c r="D123" s="14"/>
      <c r="E123" s="203"/>
      <c r="F123" s="203"/>
      <c r="G123" s="195"/>
      <c r="H123" s="195"/>
      <c r="I123" s="15"/>
      <c r="J123" s="19"/>
      <c r="K123" s="15"/>
      <c r="L123" s="9"/>
      <c r="M123" s="9"/>
      <c r="N123" s="9"/>
      <c r="O123" s="9"/>
    </row>
    <row r="124" spans="1:15" ht="12.75">
      <c r="A124" s="13"/>
      <c r="B124" s="23"/>
      <c r="C124" s="9"/>
      <c r="D124" s="14"/>
      <c r="E124" s="195"/>
      <c r="F124" s="195"/>
      <c r="G124" s="195"/>
      <c r="H124" s="195"/>
      <c r="I124" s="15"/>
      <c r="J124" s="19"/>
      <c r="K124" s="15"/>
      <c r="L124" s="9"/>
      <c r="M124" s="9"/>
      <c r="N124" s="9"/>
      <c r="O124" s="9"/>
    </row>
    <row r="125" spans="1:15" ht="12.75">
      <c r="A125" s="12"/>
      <c r="B125" s="9"/>
      <c r="C125" s="9"/>
      <c r="D125" s="14"/>
      <c r="E125" s="203"/>
      <c r="F125" s="203"/>
      <c r="G125" s="195"/>
      <c r="H125" s="195"/>
      <c r="I125" s="15"/>
      <c r="J125" s="19"/>
      <c r="K125" s="15"/>
      <c r="L125" s="9"/>
      <c r="M125" s="9"/>
      <c r="N125" s="9"/>
      <c r="O125" s="9"/>
    </row>
    <row r="126" spans="1:15" ht="12.75">
      <c r="A126" s="13"/>
      <c r="B126" s="23"/>
      <c r="C126" s="9"/>
      <c r="D126" s="14"/>
      <c r="E126" s="195"/>
      <c r="F126" s="195"/>
      <c r="G126" s="195"/>
      <c r="H126" s="195"/>
      <c r="I126" s="15"/>
      <c r="J126" s="19"/>
      <c r="K126" s="15"/>
      <c r="L126" s="9"/>
      <c r="M126" s="9"/>
      <c r="N126" s="9"/>
      <c r="O126" s="9"/>
    </row>
    <row r="127" spans="1:15" ht="12.75">
      <c r="A127" s="12"/>
      <c r="B127" s="9"/>
      <c r="C127" s="9"/>
      <c r="D127" s="14"/>
      <c r="E127" s="203"/>
      <c r="F127" s="203"/>
      <c r="G127" s="195"/>
      <c r="H127" s="195"/>
      <c r="I127" s="15"/>
      <c r="J127" s="19"/>
      <c r="K127" s="15"/>
      <c r="L127" s="9"/>
      <c r="M127" s="9"/>
      <c r="N127" s="9"/>
      <c r="O127" s="9"/>
    </row>
    <row r="128" spans="1:15" ht="12.75">
      <c r="A128" s="13"/>
      <c r="B128" s="23"/>
      <c r="C128" s="9"/>
      <c r="D128" s="14"/>
      <c r="E128" s="195"/>
      <c r="F128" s="195"/>
      <c r="G128" s="195"/>
      <c r="H128" s="195"/>
      <c r="I128" s="15"/>
      <c r="J128" s="19"/>
      <c r="K128" s="19"/>
      <c r="L128" s="9"/>
      <c r="M128" s="9"/>
      <c r="N128" s="9"/>
      <c r="O128" s="9"/>
    </row>
    <row r="129" spans="1:15" ht="12.75">
      <c r="A129" s="12"/>
      <c r="B129" s="9"/>
      <c r="C129" s="9"/>
      <c r="D129" s="14"/>
      <c r="E129" s="203"/>
      <c r="F129" s="203"/>
      <c r="G129" s="195"/>
      <c r="H129" s="195"/>
      <c r="I129" s="15"/>
      <c r="J129" s="19"/>
      <c r="K129" s="19"/>
      <c r="L129" s="9"/>
      <c r="M129" s="9"/>
      <c r="N129" s="9"/>
      <c r="O129" s="9"/>
    </row>
    <row r="130" spans="1:15" ht="12.75">
      <c r="A130" s="13"/>
      <c r="B130" s="9"/>
      <c r="C130" s="9"/>
      <c r="D130" s="14"/>
      <c r="E130" s="195"/>
      <c r="F130" s="195"/>
      <c r="G130" s="195"/>
      <c r="H130" s="195"/>
      <c r="I130" s="15"/>
      <c r="J130" s="19"/>
      <c r="K130" s="19"/>
      <c r="L130" s="9"/>
      <c r="M130" s="9"/>
      <c r="N130" s="9"/>
      <c r="O130" s="9"/>
    </row>
    <row r="131" spans="1:15" ht="12.75">
      <c r="A131" s="12"/>
      <c r="B131" s="9"/>
      <c r="C131" s="9"/>
      <c r="D131" s="14"/>
      <c r="E131" s="203"/>
      <c r="F131" s="203"/>
      <c r="G131" s="199"/>
      <c r="H131" s="199"/>
      <c r="I131" s="15"/>
      <c r="J131" s="19"/>
      <c r="K131" s="15"/>
      <c r="L131" s="9"/>
      <c r="M131" s="9"/>
      <c r="N131" s="9"/>
      <c r="O131" s="9"/>
    </row>
    <row r="132" spans="1:15" ht="12.75">
      <c r="A132" s="12"/>
      <c r="B132" s="9"/>
      <c r="C132" s="9"/>
      <c r="D132" s="14"/>
      <c r="E132" s="195"/>
      <c r="F132" s="195"/>
      <c r="G132" s="195"/>
      <c r="H132" s="195"/>
      <c r="I132" s="15"/>
      <c r="J132" s="19"/>
      <c r="K132" s="15"/>
      <c r="L132" s="9"/>
      <c r="M132" s="9"/>
      <c r="N132" s="9"/>
      <c r="O132" s="9"/>
    </row>
    <row r="133" spans="1:15" ht="12.75">
      <c r="A133" s="13"/>
      <c r="B133" s="23"/>
      <c r="C133" s="9"/>
      <c r="D133" s="14"/>
      <c r="E133" s="15"/>
      <c r="F133" s="15"/>
      <c r="G133" s="195"/>
      <c r="H133" s="195"/>
      <c r="I133" s="15"/>
      <c r="J133" s="19"/>
      <c r="K133" s="15"/>
      <c r="L133" s="9"/>
      <c r="M133" s="9"/>
      <c r="N133" s="9"/>
      <c r="O133" s="9"/>
    </row>
    <row r="134" spans="1:15" ht="12.75">
      <c r="A134" s="12"/>
      <c r="B134" s="9"/>
      <c r="C134" s="9"/>
      <c r="D134" s="14"/>
      <c r="E134" s="203"/>
      <c r="F134" s="203"/>
      <c r="G134" s="199"/>
      <c r="H134" s="199"/>
      <c r="I134" s="15"/>
      <c r="J134" s="19"/>
      <c r="K134" s="15"/>
      <c r="L134" s="9"/>
      <c r="M134" s="9"/>
      <c r="N134" s="9"/>
      <c r="O134" s="9"/>
    </row>
    <row r="135" spans="1:15" ht="12.75">
      <c r="A135" s="13"/>
      <c r="B135" s="12"/>
      <c r="C135" s="9"/>
      <c r="D135" s="14"/>
      <c r="E135" s="195"/>
      <c r="F135" s="195"/>
      <c r="G135" s="9"/>
      <c r="H135" s="13"/>
      <c r="I135" s="15"/>
      <c r="J135" s="19"/>
      <c r="K135" s="15"/>
      <c r="L135" s="9"/>
      <c r="M135" s="9"/>
      <c r="N135" s="9"/>
      <c r="O135" s="9"/>
    </row>
    <row r="136" spans="1:15" ht="12.75">
      <c r="A136" s="13"/>
      <c r="B136" s="13"/>
      <c r="C136" s="13"/>
      <c r="D136" s="13"/>
      <c r="E136" s="9"/>
      <c r="F136" s="13"/>
      <c r="G136" s="197"/>
      <c r="H136" s="197"/>
      <c r="I136" s="15"/>
      <c r="J136" s="19"/>
      <c r="K136" s="11"/>
      <c r="L136" s="9"/>
      <c r="M136" s="9"/>
      <c r="N136" s="9"/>
      <c r="O136" s="9"/>
    </row>
    <row r="137" spans="1:15" ht="12.75">
      <c r="A137" s="13"/>
      <c r="B137" s="12"/>
      <c r="C137" s="9"/>
      <c r="D137" s="14"/>
      <c r="E137" s="202"/>
      <c r="F137" s="202"/>
      <c r="G137" s="200"/>
      <c r="H137" s="200"/>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94"/>
      <c r="H141" s="194"/>
      <c r="I141" s="194"/>
      <c r="J141" s="194"/>
      <c r="K141" s="20"/>
      <c r="L141" s="9"/>
      <c r="M141" s="9"/>
      <c r="N141" s="9"/>
      <c r="O141" s="9"/>
    </row>
    <row r="142" spans="1:15" ht="12.75">
      <c r="A142" s="13"/>
      <c r="B142" s="23"/>
      <c r="C142" s="9"/>
      <c r="D142" s="14"/>
      <c r="E142" s="15"/>
      <c r="F142" s="39"/>
      <c r="G142" s="194"/>
      <c r="H142" s="194"/>
      <c r="I142" s="194"/>
      <c r="J142" s="194"/>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92"/>
      <c r="H145" s="192"/>
      <c r="I145" s="192"/>
      <c r="J145" s="192"/>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95"/>
      <c r="H151" s="195"/>
      <c r="I151" s="195"/>
      <c r="J151" s="195"/>
      <c r="K151" s="22"/>
      <c r="L151" s="9"/>
      <c r="M151" s="9"/>
      <c r="N151" s="9"/>
      <c r="O151" s="9"/>
    </row>
    <row r="152" spans="1:15" ht="12.75">
      <c r="A152" s="13"/>
      <c r="B152" s="23"/>
      <c r="C152" s="9"/>
      <c r="D152" s="14"/>
      <c r="E152" s="15"/>
      <c r="F152" s="16"/>
      <c r="G152" s="192"/>
      <c r="H152" s="192"/>
      <c r="I152" s="192"/>
      <c r="J152" s="192"/>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A4:R4"/>
    <mergeCell ref="E128:F128"/>
    <mergeCell ref="E130:F130"/>
    <mergeCell ref="E132:F132"/>
    <mergeCell ref="K13:L13"/>
    <mergeCell ref="M13:N13"/>
    <mergeCell ref="H56:I56"/>
    <mergeCell ref="F46:G46"/>
    <mergeCell ref="F54:G54"/>
    <mergeCell ref="H54:I54"/>
    <mergeCell ref="E135:F135"/>
    <mergeCell ref="E129:F129"/>
    <mergeCell ref="E131:F131"/>
    <mergeCell ref="E134:F134"/>
    <mergeCell ref="F53:G53"/>
    <mergeCell ref="H53:I53"/>
    <mergeCell ref="F37:G37"/>
    <mergeCell ref="F38:G38"/>
    <mergeCell ref="H37:I37"/>
    <mergeCell ref="H38:I38"/>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86:J86"/>
    <mergeCell ref="I87:J87"/>
    <mergeCell ref="I88:J88"/>
    <mergeCell ref="G107:H107"/>
    <mergeCell ref="G104:H104"/>
    <mergeCell ref="G105:H105"/>
    <mergeCell ref="G106:H106"/>
    <mergeCell ref="G93:H93"/>
    <mergeCell ref="G94:H94"/>
    <mergeCell ref="I92:J92"/>
    <mergeCell ref="I93:J93"/>
    <mergeCell ref="I94:J94"/>
    <mergeCell ref="G92:H92"/>
    <mergeCell ref="G99:H99"/>
    <mergeCell ref="G96:H96"/>
    <mergeCell ref="G97:H97"/>
    <mergeCell ref="I80:J80"/>
    <mergeCell ref="I81:J81"/>
    <mergeCell ref="I99:J99"/>
    <mergeCell ref="I100:J100"/>
    <mergeCell ref="I96:J96"/>
    <mergeCell ref="I97:J97"/>
    <mergeCell ref="I89:J89"/>
    <mergeCell ref="I90:J90"/>
    <mergeCell ref="I91:J91"/>
    <mergeCell ref="I85:J85"/>
    <mergeCell ref="I84:J84"/>
    <mergeCell ref="G78:H78"/>
    <mergeCell ref="G79:H79"/>
    <mergeCell ref="G80:H80"/>
    <mergeCell ref="G81:H81"/>
    <mergeCell ref="G82:H82"/>
    <mergeCell ref="G83:H83"/>
    <mergeCell ref="G84:H84"/>
    <mergeCell ref="I78:J78"/>
    <mergeCell ref="I79:J79"/>
    <mergeCell ref="I74:J74"/>
    <mergeCell ref="G71:H71"/>
    <mergeCell ref="G72:H72"/>
    <mergeCell ref="G73:H73"/>
    <mergeCell ref="G74:H74"/>
    <mergeCell ref="E64:F64"/>
    <mergeCell ref="E67:F67"/>
    <mergeCell ref="E71:F71"/>
    <mergeCell ref="E72:F72"/>
    <mergeCell ref="E73:F73"/>
    <mergeCell ref="G136:H136"/>
    <mergeCell ref="G141:H141"/>
    <mergeCell ref="G142:H142"/>
    <mergeCell ref="G75:H75"/>
    <mergeCell ref="G89:H89"/>
    <mergeCell ref="G90:H90"/>
    <mergeCell ref="G91:H91"/>
    <mergeCell ref="G103:H103"/>
    <mergeCell ref="G100:H100"/>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pageMargins left="0.75" right="0.43" top="1" bottom="1" header="0.5" footer="0.5"/>
  <pageSetup fitToHeight="1" fitToWidth="1" horizontalDpi="600" verticalDpi="600" orientation="landscape" scale="86" r:id="rId1"/>
  <headerFooter alignWithMargins="0">
    <oddHeader>&amp;C&amp;"Arial,Bold"&amp;14NCSX June 2007 ETC 
TABLE III - Fabrication and Installation</oddHeader>
    <oddFooter>&amp;L&amp;F&amp;C          &amp;A&amp;R&amp;D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workbookViewId="0" topLeftCell="A4">
      <selection activeCell="H39" sqref="H39"/>
    </sheetView>
  </sheetViews>
  <sheetFormatPr defaultColWidth="9.140625" defaultRowHeight="12.75"/>
  <cols>
    <col min="1" max="1" width="4.8515625" style="0" customWidth="1"/>
    <col min="2" max="6" width="8.8515625" style="0" customWidth="1"/>
    <col min="7" max="7" width="11.00390625" style="0" customWidth="1"/>
    <col min="8" max="16384" width="8.8515625" style="0" customWidth="1"/>
  </cols>
  <sheetData>
    <row r="1" s="5" customFormat="1" ht="20.25">
      <c r="A1" s="5" t="s">
        <v>20</v>
      </c>
    </row>
    <row r="2" s="5" customFormat="1" ht="20.25">
      <c r="A2" s="5" t="s">
        <v>21</v>
      </c>
    </row>
    <row r="3" s="5" customFormat="1" ht="20.25">
      <c r="A3" s="5" t="s">
        <v>22</v>
      </c>
    </row>
    <row r="4" spans="1:18" s="5" customFormat="1" ht="20.25">
      <c r="A4" s="188" t="s">
        <v>23</v>
      </c>
      <c r="B4" s="189"/>
      <c r="C4" s="189"/>
      <c r="D4" s="189"/>
      <c r="E4" s="189"/>
      <c r="F4" s="189"/>
      <c r="G4" s="189"/>
      <c r="H4" s="189"/>
      <c r="I4" s="189"/>
      <c r="J4" s="189"/>
      <c r="K4" s="189"/>
      <c r="L4" s="189"/>
      <c r="M4" s="189"/>
      <c r="N4" s="189"/>
      <c r="O4" s="189"/>
      <c r="P4" s="189"/>
      <c r="Q4" s="189"/>
      <c r="R4" s="189"/>
    </row>
    <row r="5" s="5" customFormat="1" ht="20.25">
      <c r="A5" s="5" t="s">
        <v>24</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40.5" customHeight="1">
      <c r="A9" s="49"/>
      <c r="D9" s="51" t="s">
        <v>10</v>
      </c>
      <c r="E9" s="51" t="s">
        <v>11</v>
      </c>
      <c r="F9" s="51" t="s">
        <v>12</v>
      </c>
      <c r="G9" s="53" t="s">
        <v>41</v>
      </c>
      <c r="H9" s="52" t="s">
        <v>19</v>
      </c>
      <c r="I9" s="2"/>
      <c r="J9" s="2"/>
      <c r="K9" s="2"/>
      <c r="L9" s="2"/>
      <c r="M9" s="2"/>
      <c r="N9" s="2"/>
      <c r="O9" s="2"/>
      <c r="P9" s="2"/>
      <c r="Q9" s="2"/>
      <c r="R9" s="2"/>
      <c r="S9" s="2"/>
    </row>
    <row r="10" spans="2:15" s="1" customFormat="1" ht="12.75">
      <c r="B10" s="1" t="s">
        <v>9</v>
      </c>
      <c r="D10" s="62"/>
      <c r="E10" s="128"/>
      <c r="F10" s="128" t="s">
        <v>42</v>
      </c>
      <c r="G10" s="128"/>
      <c r="H10" s="129" t="s">
        <v>67</v>
      </c>
      <c r="I10" s="129"/>
      <c r="J10" s="129"/>
      <c r="K10" s="129"/>
      <c r="L10" s="129"/>
      <c r="M10" s="129"/>
      <c r="N10" s="129"/>
      <c r="O10" s="129"/>
    </row>
    <row r="11" spans="4:15" s="1" customFormat="1" ht="12.75">
      <c r="D11" s="62"/>
      <c r="E11" s="128"/>
      <c r="F11" s="128"/>
      <c r="G11" s="126" t="s">
        <v>71</v>
      </c>
      <c r="H11" s="129"/>
      <c r="I11" s="129"/>
      <c r="J11" s="129"/>
      <c r="K11" s="129"/>
      <c r="L11" s="129"/>
      <c r="M11" s="129"/>
      <c r="N11" s="129"/>
      <c r="O11" s="129"/>
    </row>
    <row r="12" spans="2:15" s="1" customFormat="1" ht="12.75">
      <c r="B12" s="1" t="s">
        <v>0</v>
      </c>
      <c r="D12" s="62"/>
      <c r="E12" s="128"/>
      <c r="F12" s="128" t="s">
        <v>42</v>
      </c>
      <c r="G12" s="128"/>
      <c r="H12" s="129" t="s">
        <v>43</v>
      </c>
      <c r="I12" s="129"/>
      <c r="J12" s="129"/>
      <c r="K12" s="129"/>
      <c r="L12" s="129"/>
      <c r="M12" s="129"/>
      <c r="N12" s="129"/>
      <c r="O12" s="129"/>
    </row>
    <row r="13" spans="4:15" s="1" customFormat="1" ht="12.75">
      <c r="D13" s="62"/>
      <c r="E13" s="128"/>
      <c r="F13" s="128"/>
      <c r="G13" s="128"/>
      <c r="H13" s="129"/>
      <c r="I13" s="129"/>
      <c r="J13" s="129"/>
      <c r="K13" s="129"/>
      <c r="L13" s="129"/>
      <c r="M13" s="129"/>
      <c r="N13" s="129"/>
      <c r="O13" s="129"/>
    </row>
    <row r="14" s="65" customFormat="1" ht="29.25" customHeight="1">
      <c r="B14" s="65" t="s">
        <v>36</v>
      </c>
    </row>
    <row r="15" spans="4:7" s="1" customFormat="1" ht="12.75">
      <c r="D15" s="62"/>
      <c r="E15" s="62"/>
      <c r="F15" s="62"/>
      <c r="G15" s="62"/>
    </row>
    <row r="16" spans="1:7" s="1" customFormat="1" ht="12.75">
      <c r="A16" s="97" t="s">
        <v>46</v>
      </c>
      <c r="D16" s="62"/>
      <c r="E16" s="62"/>
      <c r="F16" s="62"/>
      <c r="G16" s="62"/>
    </row>
    <row r="18" spans="1:20" ht="12.75">
      <c r="A18" s="46"/>
      <c r="B18" s="46"/>
      <c r="C18" s="46"/>
      <c r="D18" s="46"/>
      <c r="E18" s="46"/>
      <c r="F18" s="46"/>
      <c r="G18" s="46"/>
      <c r="H18" s="46"/>
      <c r="I18" s="46"/>
      <c r="J18" s="46"/>
      <c r="K18" s="46"/>
      <c r="L18" s="46"/>
      <c r="M18" s="46"/>
      <c r="N18" s="46"/>
      <c r="O18" s="46"/>
      <c r="P18" s="46"/>
      <c r="Q18" s="46"/>
      <c r="R18" s="46"/>
      <c r="S18" s="46"/>
      <c r="T18" s="46"/>
    </row>
    <row r="19" s="107" customFormat="1" ht="12.75">
      <c r="A19" s="50" t="s">
        <v>45</v>
      </c>
    </row>
    <row r="20" spans="6:17" s="108" customFormat="1" ht="12.75">
      <c r="F20" s="109"/>
      <c r="G20" s="109"/>
      <c r="N20" s="209" t="s">
        <v>47</v>
      </c>
      <c r="O20" s="209"/>
      <c r="P20" s="110" t="s">
        <v>48</v>
      </c>
      <c r="Q20" s="111"/>
    </row>
    <row r="21" spans="1:17" s="112" customFormat="1" ht="38.25">
      <c r="A21" s="112" t="s">
        <v>49</v>
      </c>
      <c r="B21" s="210" t="s">
        <v>50</v>
      </c>
      <c r="C21" s="210"/>
      <c r="D21" s="210"/>
      <c r="E21" s="210"/>
      <c r="F21" s="210"/>
      <c r="G21" s="113" t="s">
        <v>51</v>
      </c>
      <c r="H21" s="210" t="s">
        <v>52</v>
      </c>
      <c r="I21" s="210"/>
      <c r="J21" s="210"/>
      <c r="K21" s="210" t="s">
        <v>53</v>
      </c>
      <c r="L21" s="210"/>
      <c r="M21" s="210"/>
      <c r="N21" s="112" t="s">
        <v>12</v>
      </c>
      <c r="O21" s="112" t="s">
        <v>10</v>
      </c>
      <c r="P21" s="112" t="s">
        <v>12</v>
      </c>
      <c r="Q21" s="112" t="s">
        <v>10</v>
      </c>
    </row>
    <row r="22" spans="1:13" s="116" customFormat="1" ht="12.75">
      <c r="A22" s="114"/>
      <c r="B22" s="181"/>
      <c r="C22" s="181"/>
      <c r="D22" s="181"/>
      <c r="E22" s="181"/>
      <c r="F22" s="181"/>
      <c r="G22" s="115"/>
      <c r="H22" s="182"/>
      <c r="I22" s="182"/>
      <c r="J22" s="182"/>
      <c r="K22" s="182"/>
      <c r="L22" s="182"/>
      <c r="M22" s="182"/>
    </row>
    <row r="23" spans="1:8" ht="12.75">
      <c r="A23" s="1" t="s">
        <v>66</v>
      </c>
      <c r="E23" s="4"/>
      <c r="F23" s="4"/>
      <c r="G23" s="4"/>
      <c r="H23" s="4"/>
    </row>
    <row r="24" spans="2:13" s="116" customFormat="1" ht="12.75">
      <c r="B24" s="182"/>
      <c r="C24" s="182"/>
      <c r="D24" s="182"/>
      <c r="E24" s="182"/>
      <c r="F24" s="182"/>
      <c r="G24" s="115"/>
      <c r="H24" s="182"/>
      <c r="I24" s="182"/>
      <c r="J24" s="182"/>
      <c r="K24" s="182"/>
      <c r="L24" s="182"/>
      <c r="M24" s="182"/>
    </row>
    <row r="25" spans="2:13" s="117" customFormat="1" ht="12.75">
      <c r="B25" s="180"/>
      <c r="C25" s="180"/>
      <c r="D25" s="180"/>
      <c r="E25" s="180"/>
      <c r="F25" s="180"/>
      <c r="G25" s="118"/>
      <c r="H25" s="180"/>
      <c r="I25" s="180"/>
      <c r="J25" s="180"/>
      <c r="K25" s="180"/>
      <c r="L25" s="180"/>
      <c r="M25" s="180"/>
    </row>
    <row r="26" spans="5:8" ht="12.75">
      <c r="E26" s="4"/>
      <c r="F26" s="4"/>
      <c r="G26" s="4"/>
      <c r="H26" s="4"/>
    </row>
    <row r="27" spans="1:8" s="1" customFormat="1" ht="12.75">
      <c r="A27" s="1" t="s">
        <v>54</v>
      </c>
      <c r="E27" s="62"/>
      <c r="F27" s="62"/>
      <c r="G27" s="62"/>
      <c r="H27" s="62"/>
    </row>
    <row r="28" spans="1:8" s="1" customFormat="1" ht="12.75">
      <c r="A28" s="1" t="s">
        <v>55</v>
      </c>
      <c r="B28" s="1" t="s">
        <v>56</v>
      </c>
      <c r="E28" s="62"/>
      <c r="F28" s="62"/>
      <c r="G28" s="62"/>
      <c r="H28" s="62"/>
    </row>
    <row r="29" spans="2:8" s="1" customFormat="1" ht="12.75">
      <c r="B29" s="1" t="s">
        <v>57</v>
      </c>
      <c r="E29" s="62"/>
      <c r="F29" s="62"/>
      <c r="G29" s="62"/>
      <c r="H29" s="62"/>
    </row>
    <row r="30" spans="1:8" s="1" customFormat="1" ht="12.75">
      <c r="A30" s="1" t="s">
        <v>58</v>
      </c>
      <c r="B30" s="1" t="s">
        <v>59</v>
      </c>
      <c r="E30" s="62"/>
      <c r="F30" s="62"/>
      <c r="G30" s="62"/>
      <c r="H30" s="62"/>
    </row>
    <row r="31" spans="2:8" s="1" customFormat="1" ht="12.75">
      <c r="B31" s="1" t="s">
        <v>60</v>
      </c>
      <c r="E31" s="62"/>
      <c r="F31" s="62"/>
      <c r="G31" s="62"/>
      <c r="H31" s="62"/>
    </row>
    <row r="32" s="1" customFormat="1" ht="12.75">
      <c r="B32" s="1" t="s">
        <v>91</v>
      </c>
    </row>
    <row r="33" spans="1:2" s="1" customFormat="1" ht="12.75">
      <c r="A33" s="1" t="s">
        <v>61</v>
      </c>
      <c r="B33" s="1" t="s">
        <v>62</v>
      </c>
    </row>
    <row r="34" s="1" customFormat="1" ht="12.75">
      <c r="B34" s="1" t="s">
        <v>63</v>
      </c>
    </row>
    <row r="35" spans="1:2" s="1" customFormat="1" ht="12.75">
      <c r="A35" s="1" t="s">
        <v>64</v>
      </c>
      <c r="B35" s="1" t="s">
        <v>65</v>
      </c>
    </row>
    <row r="36" s="1" customFormat="1" ht="12.75">
      <c r="B36" s="1" t="s">
        <v>92</v>
      </c>
    </row>
    <row r="37" spans="5:8" ht="12.75">
      <c r="E37" s="4"/>
      <c r="F37" s="4"/>
      <c r="G37" s="4"/>
      <c r="H37" s="4"/>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sheetData>
  <mergeCells count="14">
    <mergeCell ref="B25:F25"/>
    <mergeCell ref="H25:J25"/>
    <mergeCell ref="K25:M25"/>
    <mergeCell ref="B22:F22"/>
    <mergeCell ref="H22:J22"/>
    <mergeCell ref="K22:M22"/>
    <mergeCell ref="B24:F24"/>
    <mergeCell ref="H24:J24"/>
    <mergeCell ref="K24:M24"/>
    <mergeCell ref="A4:R4"/>
    <mergeCell ref="N20:O20"/>
    <mergeCell ref="B21:F21"/>
    <mergeCell ref="H21:J21"/>
    <mergeCell ref="K21:M21"/>
  </mergeCells>
  <printOptions/>
  <pageMargins left="0.75" right="0.43" top="1" bottom="1" header="0.5" footer="0.5"/>
  <pageSetup fitToHeight="1" fitToWidth="1" horizontalDpi="600" verticalDpi="600" orientation="landscape" scale="72" r:id="rId1"/>
  <headerFooter alignWithMargins="0">
    <oddHeader>&amp;C&amp;"Arial,Bold"&amp;14NCSX June 2007 ETC 
TABLE IV - Uncertainty of Estimate and Residual Risk Assessment</oddHeader>
    <oddFooter>&amp;L&amp;F&amp;C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2008-01-24T15:41:45Z</cp:lastPrinted>
  <dcterms:created xsi:type="dcterms:W3CDTF">2001-10-24T18:11:20Z</dcterms:created>
  <dcterms:modified xsi:type="dcterms:W3CDTF">2008-03-19T20:01:43Z</dcterms:modified>
  <cp:category/>
  <cp:version/>
  <cp:contentType/>
  <cp:contentStatus/>
</cp:coreProperties>
</file>