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120" windowHeight="12525" activeTab="0"/>
  </bookViews>
  <sheets>
    <sheet name="P3" sheetId="1" r:id="rId1"/>
  </sheets>
  <definedNames>
    <definedName name="_xlnm.Print_Area" localSheetId="0">'P3'!$B$2:$P$242</definedName>
    <definedName name="_xlnm.Print_Titles" localSheetId="0">'P3'!$1:$1</definedName>
  </definedNames>
  <calcPr fullCalcOnLoad="1"/>
</workbook>
</file>

<file path=xl/comments1.xml><?xml version="1.0" encoding="utf-8"?>
<comments xmlns="http://schemas.openxmlformats.org/spreadsheetml/2006/main">
  <authors>
    <author>Christopher O. Gruber</author>
  </authors>
  <commentList>
    <comment ref="E1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L, M or H
</t>
        </r>
      </text>
    </comment>
    <comment ref="F1" authorId="0">
      <text>
        <r>
          <rPr>
            <b/>
            <sz val="10"/>
            <rFont val="Tahoma"/>
            <family val="0"/>
          </rPr>
          <t>Christopher O. Gruber:</t>
        </r>
        <r>
          <rPr>
            <sz val="10"/>
            <rFont val="Tahoma"/>
            <family val="0"/>
          </rPr>
          <t xml:space="preserve">
Enter L, M or H</t>
        </r>
      </text>
    </comment>
  </commentList>
</comments>
</file>

<file path=xl/sharedStrings.xml><?xml version="1.0" encoding="utf-8"?>
<sst xmlns="http://schemas.openxmlformats.org/spreadsheetml/2006/main" count="599" uniqueCount="209">
  <si>
    <t>JJJJ</t>
  </si>
  <si>
    <t>WBS4</t>
  </si>
  <si>
    <t>1204 - Job: 1204 - VV Sys Procurements (nonVVSA)-DUDEK</t>
  </si>
  <si>
    <t>124P - VV Personnel Access Port &amp; Lateral sprts</t>
  </si>
  <si>
    <t>125  - VV Local I&amp;C</t>
  </si>
  <si>
    <t>122  - Thermal Insulation</t>
  </si>
  <si>
    <t>124T - Heater Tape for Port Stub</t>
  </si>
  <si>
    <t>124U - T/C and Heater Tape Leads</t>
  </si>
  <si>
    <t>124V - Flux loop junction boxes and spacer templates</t>
  </si>
  <si>
    <t>1250 - Job: 1250 - Vacuum Vessel Fabrication**CLOSED**</t>
  </si>
  <si>
    <t xml:space="preserve">     -</t>
  </si>
  <si>
    <t>1361 - Job: 1361 - TF Fabrication-KALISH</t>
  </si>
  <si>
    <t>130  - TF Title III and Fabrication Oversight</t>
  </si>
  <si>
    <t>13Y  - TF Fabrication Contract</t>
  </si>
  <si>
    <t>RBLX - FY07 Rebaseline Exercise</t>
  </si>
  <si>
    <t>1302 - Job: 1302 - PF  Design -KALISH</t>
  </si>
  <si>
    <t>1352 - Job: 1352 - PF Coil Procurement-KALISH</t>
  </si>
  <si>
    <t>13P  - PF Coil Fabrication</t>
  </si>
  <si>
    <t>1353 - Job: 1353 - CS Structure Procurement-DAHLGREN</t>
  </si>
  <si>
    <t>132A - CS Support Structure</t>
  </si>
  <si>
    <t>1354 - Job: 1354 - Trim Coil Design &amp;Procurement-KALISH</t>
  </si>
  <si>
    <t>133  - Trim Coils</t>
  </si>
  <si>
    <t>1355 - Job: 1355 - WBS 13 I&amp;C Proc and Coil Assy-KALISH</t>
  </si>
  <si>
    <t>134  - TF/PF Loacl I&amp;C</t>
  </si>
  <si>
    <t>1404 - Job: 1404 - MCWF R&amp;D 1st Prod Casting**CLOSED**</t>
  </si>
  <si>
    <t>1416 - Job: 1416 - Mod Coil Type AB Fnl Dsn-WILLIAMSON</t>
  </si>
  <si>
    <t>MCDB - Clamp hardware modifications</t>
  </si>
  <si>
    <t>MCDC - Blanket thermal insulation</t>
  </si>
  <si>
    <t>MCDE - Top level assy models/drawings</t>
  </si>
  <si>
    <t>MCDF - Analysis and closeout documentation</t>
  </si>
  <si>
    <t>TCCO - Type C Design Closeout</t>
  </si>
  <si>
    <t>1408 - Job: 1408 - MC Winding Supplies-CHRZANOWSKI</t>
  </si>
  <si>
    <t>1411 - Job: 1411 - MCWF Fabr. S005242-HEITZENROEDER</t>
  </si>
  <si>
    <t>1451 - Job: 1451 - Mod Coil Winding-CHRZANOWSKI</t>
  </si>
  <si>
    <t>1A   - Station 1a/4 Casting Prep</t>
  </si>
  <si>
    <t>2    - Station 2-Winding  Instl Chill Plates Tubing Bag</t>
  </si>
  <si>
    <t>3    - Station 4-Winding  Instl Chill Plates Tubing Bag</t>
  </si>
  <si>
    <t>5    - Station 5-VPI</t>
  </si>
  <si>
    <t>1    - Station 1 Post VPI</t>
  </si>
  <si>
    <t>LABR - LOE Oversight &amp; Supervision</t>
  </si>
  <si>
    <t>1459 - Job: 1459 - Mod Coil Fabr.Punch List-CHRZANOWSKI</t>
  </si>
  <si>
    <t>PLTS - Punchlist Tech shop/RESA</t>
  </si>
  <si>
    <t>PLCT - Punchlist- Coil Technicians</t>
  </si>
  <si>
    <t>1421 - Job: 1421 - Mod Coil Interface Design-WILLIAMSON</t>
  </si>
  <si>
    <t>142A - Outboard Interface</t>
  </si>
  <si>
    <t>142B - Outboard Interface-Bolted Joint Tests-Tension</t>
  </si>
  <si>
    <t>142C - Outboard Interface-Bolted Joint Tests-Shear</t>
  </si>
  <si>
    <t>142D - Outboard Interface-Friction</t>
  </si>
  <si>
    <t>142E - Inboard Interface-Design</t>
  </si>
  <si>
    <t>142F - Inboard Interface-AB/BC/AA</t>
  </si>
  <si>
    <t>142G - Inboard Interface-CC</t>
  </si>
  <si>
    <t>142H - Welded Joint Tests-Procedure</t>
  </si>
  <si>
    <t>142I - Welded Joint Tests-Tests</t>
  </si>
  <si>
    <t>142J - Overall MC Interface</t>
  </si>
  <si>
    <t>1431 - Job: 1431 - Mod. Coil Interface Hardware-DUDEK</t>
  </si>
  <si>
    <t>BLAD - Bladders</t>
  </si>
  <si>
    <t>BUSH - Bushings</t>
  </si>
  <si>
    <t>SHMS - Shims</t>
  </si>
  <si>
    <t>STUD - Studs Washers Nuts</t>
  </si>
  <si>
    <t>1702 - Job: 1702 - Base Support Struct Design-DAHLGREN</t>
  </si>
  <si>
    <t>1752 - Job: 1752 - Base Support Proc-DAHLGREN</t>
  </si>
  <si>
    <t>172  - 172 - Base Support Structure</t>
  </si>
  <si>
    <t>1701 - Job: 1701 - Cryostat Design-GETTLEFINGER</t>
  </si>
  <si>
    <t>1751 - Job: 1751 - Cryostat Procurement-GETTLEFINGER</t>
  </si>
  <si>
    <t>1803 - Job: 1803/1805- FPA Tooling/Constr-BROWN/DUDEK</t>
  </si>
  <si>
    <t>2.00 - Station 2-Modular Coil  Sub- Assembly</t>
  </si>
  <si>
    <t>3.00 - Station 3-Modular Coil to VVSA Assembly</t>
  </si>
  <si>
    <t>5.00 - Station 5-Final Field Period Assembly</t>
  </si>
  <si>
    <t>6.00 - 6.00-Final Machine Assembly</t>
  </si>
  <si>
    <t>1806 - Job: 1806 - FP Assembly specs and drawings-COLE</t>
  </si>
  <si>
    <t>1.00 - 1.00-VV Prep Station</t>
  </si>
  <si>
    <t>1802 - Job: 1802 - FP Assy Oversight&amp;Support-VIOLA</t>
  </si>
  <si>
    <t>A    - Oversight and Supervision</t>
  </si>
  <si>
    <t>1810 - Job:1810-Field Period Assy -Station 1 2 3  VIOLA</t>
  </si>
  <si>
    <t>S0P0 - General F.P. Assy support</t>
  </si>
  <si>
    <t>S1P1 - Station 1-VV Prep (hard surface components) FP#1</t>
  </si>
  <si>
    <t>S1P2 - Station 1- VV Prep (hrd surf cmpntsFP#2</t>
  </si>
  <si>
    <t>S1P3 - Station 1- VV Prep (hrd surf cmpntsFP#3</t>
  </si>
  <si>
    <t>S1SP - Station 1-Spool pieces (3)  (spacers)</t>
  </si>
  <si>
    <t>S2PR - Station 2 Trials &amp; Development</t>
  </si>
  <si>
    <t>S2PX - Setup</t>
  </si>
  <si>
    <t>S2PM - Pre-Measuring and fitup checks</t>
  </si>
  <si>
    <t>S2P1 - Station 2-MC Sub Assy A1-B1-C1</t>
  </si>
  <si>
    <t>S2PZ - Station 2 MC Sub Assy A2-B2-C2</t>
  </si>
  <si>
    <t>S2P2 - Station 2-Modular Coil Subassembly-FP#2</t>
  </si>
  <si>
    <t>S2P3 - Station 2-Modular Coil Subassembly-FP#3</t>
  </si>
  <si>
    <t>S3P0 - Station 3 Setup/Preparations/General</t>
  </si>
  <si>
    <t>S3P1 - Station 3-Assemble Mod Coils and VVSA-FP#1</t>
  </si>
  <si>
    <t>S3P2 - Station 3-Assemble Mod Coils and VVSA-FP#2</t>
  </si>
  <si>
    <t>S3P3 - Station 3-Assemble Mod Coils and VVSA-FP#3</t>
  </si>
  <si>
    <t>1501 - Job: 1501 - Coil Structures  Design-DAHLGREN</t>
  </si>
  <si>
    <t>1550 - Job: 1550 - Coil Struct. Procurement -DAHLGREN</t>
  </si>
  <si>
    <t>1601 - Job: 1601 - Coil Services  Design-GORANSON</t>
  </si>
  <si>
    <t>161  - 161 - LN2 Distribution</t>
  </si>
  <si>
    <t>162  - 162 - Electrical Leads</t>
  </si>
  <si>
    <t>163  - 163 - Coil Protection System</t>
  </si>
  <si>
    <t>1815 - Job: 1815 - Field Period Assy -Station  5-VIOLA</t>
  </si>
  <si>
    <t>S4P0 - Setup/Preparations/General</t>
  </si>
  <si>
    <t>S4P1 - Station 5- Final FP Assy -FP#1 (in NCSX TC)</t>
  </si>
  <si>
    <t>S4P2 - Station 5- Final FP Assy -FP#2 (in NCSX TC)</t>
  </si>
  <si>
    <t>S4P3 - Station 5- Final FP Assy -FP#3 (in NCSX TC)</t>
  </si>
  <si>
    <t>1901 - Job: 1901 - Stellarator Core Mngtt&amp;Integr-COLE</t>
  </si>
  <si>
    <t>191  - 191 - Stellarator Core Management &amp; Oversight</t>
  </si>
  <si>
    <t>192  - 192 - Stellarator Core Integration &amp; Analysis</t>
  </si>
  <si>
    <t>2101 - Job: 2101 - Fueling Systems-BLANCHARD</t>
  </si>
  <si>
    <t>2201 - Job: 2201 - Vacuum Pumping Systems-BLANCHARD</t>
  </si>
  <si>
    <t>3101 - Job: 3101 - Magnetic Diagnostics-STRATTON</t>
  </si>
  <si>
    <t>MD3  - Rogowski Coils</t>
  </si>
  <si>
    <t>MD4  - TF and PF Co-wound Loops</t>
  </si>
  <si>
    <t>VLPB - Voltage Loops &amp; Protective Boxes</t>
  </si>
  <si>
    <t>3601 - Job: 3601 - Edge Divertor Diagnostics-STRATTON</t>
  </si>
  <si>
    <t>3801 - Job: 3801 - Electron Beam Mapping-STRATTON</t>
  </si>
  <si>
    <t>3901 - Job: 3901 - Diagnostics sys Integration-STRATTON</t>
  </si>
  <si>
    <t>4101 - Job: 4101 - AC Power-RAMAKRISHNAN</t>
  </si>
  <si>
    <t>411  - 411 - Auxiliary AC Power Systems</t>
  </si>
  <si>
    <t>412  - 412 - Experimental AC Power Systems</t>
  </si>
  <si>
    <t>4301 - Job: 4301 - DC Systems-RAMAKRISHNAN</t>
  </si>
  <si>
    <t>431  - 431 - C-Site DC Systems</t>
  </si>
  <si>
    <t>4401 - Job: 4401 - Control &amp; Protection-RAMAKRISHNAN</t>
  </si>
  <si>
    <t>441  - 441 - Electrical Interlocks</t>
  </si>
  <si>
    <t>442  - 442 - Kirk Key Interlocks</t>
  </si>
  <si>
    <t>443  - 443 - Real Time Control Systems</t>
  </si>
  <si>
    <t>444  - 444 - Instrument Systems</t>
  </si>
  <si>
    <t>445  - 445 - Coil Protection Systems</t>
  </si>
  <si>
    <t>4501 - Job: 4501 - Power Sys Dsn &amp; Integr-RAMAKRISHNAN</t>
  </si>
  <si>
    <t>451  - 451 - System Design &amp; Interfaces</t>
  </si>
  <si>
    <t>452  - 452 - Electrical Systems Support</t>
  </si>
  <si>
    <t>453  - 453 - System Testing (PTP's)</t>
  </si>
  <si>
    <t>5101 - Job: 5101 - Network and Fiber Infrastruct-SICHTA</t>
  </si>
  <si>
    <t>5201 - Job: 5201 - I&amp;C Systems-SICHTA</t>
  </si>
  <si>
    <t>5301 - Job: 5301 - Data Acquisition-SICHTA</t>
  </si>
  <si>
    <t>5401 - Job: 5401 - Facility Timing &amp; Synchron.-SICHTA</t>
  </si>
  <si>
    <t>5501 - Job: 5501 - Real Time Control System-SICHTA</t>
  </si>
  <si>
    <t>5601 - Job: 5601 - Central Safety &amp;Interlock Sys-SICHTA</t>
  </si>
  <si>
    <t>5801 - Job: 5801 - Central I&amp;C Integr&amp; Oversight-SICHTA</t>
  </si>
  <si>
    <t>6101 - Job: 6101 - Water Systems-DUDEK</t>
  </si>
  <si>
    <t>613  - 613 - Vacuum Pumping System</t>
  </si>
  <si>
    <t>6201 - Job: 6201 - Cryogenic Systems-DUDEK</t>
  </si>
  <si>
    <t>621  - 621 - LN2-LHe Supply System</t>
  </si>
  <si>
    <t>622  - 622 - LN2 Coil Cooling Supply</t>
  </si>
  <si>
    <t>623  - 623 - GN2 Cryostat Cooling System</t>
  </si>
  <si>
    <t>6301 - Job: 6301 - Utility Systems-DUDEK</t>
  </si>
  <si>
    <t>6401 - Job: 6401 - PFC/VV Htng/Cooling(bakeout)- DUDEK</t>
  </si>
  <si>
    <t>7301 - Job: 7301 - Platform Design &amp; Fab-PERRY</t>
  </si>
  <si>
    <t>7401 - Job: 7401 - TC Prep &amp; Mach Assy Planning-PERRY</t>
  </si>
  <si>
    <t>7501 - Job: 7501 - Construction Support Crew-PERRY</t>
  </si>
  <si>
    <t>7503 - Job: 7503 - Machine Assembly (station 6)-PERRY</t>
  </si>
  <si>
    <t>7601 - Job: 7601 - Tooling Design &amp; Fabrication-PERRY</t>
  </si>
  <si>
    <t>8101 - Job: 8101 - Project Management &amp; Control-NEILSON</t>
  </si>
  <si>
    <t>8102 - Job: 8102 - NCSX MIE Management ORNL-LYON</t>
  </si>
  <si>
    <t>8202 - Job: 8202 - Engr Mgmt &amp; Sys Eng Support-REIERSEN</t>
  </si>
  <si>
    <t>8203 - Job: 8203 - Design Integration-BROWN</t>
  </si>
  <si>
    <t>8204 - Job: 8204 - Systems Analysis-BROOKS</t>
  </si>
  <si>
    <t>8205 - Job: 8205 - Dimensional Control Coordin-REIERSEN</t>
  </si>
  <si>
    <t>8210 - Job: 8210 - FY07 Rebaseling tasks</t>
  </si>
  <si>
    <t>8215 - Job: 8215 Plant Design</t>
  </si>
  <si>
    <t>8501 - Job: 8501 - Integrated Systems Testing-GENTILE</t>
  </si>
  <si>
    <t>PROC - Startup Documentation</t>
  </si>
  <si>
    <t>8998 - Job: 8998 - Allocations-STRYKOWSKY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</si>
  <si>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</si>
  <si>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</si>
  <si>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</si>
  <si>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</si>
  <si>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</si>
  <si>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</si>
  <si>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</si>
  <si>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</si>
  <si>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</si>
  <si>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ETC=</t>
  </si>
  <si>
    <t>Cost thru 4/30/07=</t>
  </si>
  <si>
    <t>EAC=</t>
  </si>
  <si>
    <t>TEC=</t>
  </si>
  <si>
    <t>Contingency (approx)</t>
  </si>
  <si>
    <t>Note:  standing army ("hotel") cost reduced from $260k/mo. To $169k/mo.</t>
  </si>
  <si>
    <t>Planneds finish=</t>
  </si>
  <si>
    <t>CD-4=</t>
  </si>
  <si>
    <t>Schedule Contingency=</t>
  </si>
  <si>
    <t>10 mo.</t>
  </si>
  <si>
    <t>Funding=</t>
  </si>
  <si>
    <t>WBS2</t>
  </si>
  <si>
    <t>H</t>
  </si>
  <si>
    <t>L</t>
  </si>
  <si>
    <t>M</t>
  </si>
  <si>
    <t>Maturity</t>
  </si>
  <si>
    <t>Complexity</t>
  </si>
  <si>
    <t>Sum 1204</t>
  </si>
  <si>
    <t>Sum 1302</t>
  </si>
  <si>
    <t>Sum 1361</t>
  </si>
  <si>
    <t>Sum 1416</t>
  </si>
  <si>
    <t>Sum 1421</t>
  </si>
  <si>
    <t>Sum 1431</t>
  </si>
  <si>
    <t>Sum 1451</t>
  </si>
  <si>
    <t>Sum 1459</t>
  </si>
  <si>
    <t>Sum 1802</t>
  </si>
  <si>
    <t>Sum 1601/1602/1603</t>
  </si>
  <si>
    <t>Sum 1803/1805</t>
  </si>
  <si>
    <t>Sum 1806</t>
  </si>
  <si>
    <t>Sum 1810</t>
  </si>
  <si>
    <t>Sum 1815</t>
  </si>
  <si>
    <t>Sum 1901</t>
  </si>
  <si>
    <t>Sum 3101</t>
  </si>
  <si>
    <t>Sum 4101</t>
  </si>
  <si>
    <t>Sum 4401</t>
  </si>
  <si>
    <t>TOTAL ETC</t>
  </si>
  <si>
    <t>Sum 4501</t>
  </si>
  <si>
    <t>Sum 6201</t>
  </si>
  <si>
    <t>Sum 8101/8102</t>
  </si>
  <si>
    <t>Sum 8202</t>
  </si>
  <si>
    <t>Sum 8501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</si>
</sst>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[$-409]dddd\,\ mmmm\ dd\,\ yyyy"/>
    <numFmt numFmtId="168" formatCode="mm/dd/yy;@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19" applyAlignment="1">
      <alignment horizontal="right"/>
    </xf>
    <xf numFmtId="168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tabSelected="1" zoomScale="85" zoomScaleNormal="85" workbookViewId="0" topLeftCell="A1">
      <pane ySplit="495" topLeftCell="BM28" activePane="bottomLeft" state="split"/>
      <selection pane="topLeft" activeCell="G1" sqref="G1"/>
      <selection pane="bottomLeft" activeCell="H19" sqref="H19"/>
    </sheetView>
  </sheetViews>
  <sheetFormatPr defaultColWidth="9.140625" defaultRowHeight="12.75"/>
  <cols>
    <col min="3" max="3" width="39.28125" style="0" customWidth="1"/>
    <col min="4" max="4" width="42.57421875" style="0" customWidth="1"/>
    <col min="5" max="6" width="16.28125" style="0" customWidth="1"/>
    <col min="7" max="7" width="13.28125" style="1" customWidth="1"/>
    <col min="8" max="8" width="10.28125" style="1" bestFit="1" customWidth="1"/>
    <col min="9" max="11" width="11.140625" style="1" bestFit="1" customWidth="1"/>
    <col min="12" max="16" width="12.28125" style="1" customWidth="1"/>
  </cols>
  <sheetData>
    <row r="1" spans="1:16" ht="15.75">
      <c r="A1">
        <v>1</v>
      </c>
      <c r="B1" t="s">
        <v>179</v>
      </c>
      <c r="C1" t="s">
        <v>0</v>
      </c>
      <c r="D1" t="s">
        <v>1</v>
      </c>
      <c r="E1" s="9" t="s">
        <v>183</v>
      </c>
      <c r="F1" s="9" t="s">
        <v>184</v>
      </c>
      <c r="G1" s="15" t="s">
        <v>203</v>
      </c>
      <c r="H1" s="1" t="s">
        <v>159</v>
      </c>
      <c r="I1" s="1" t="s">
        <v>160</v>
      </c>
      <c r="J1" s="1" t="s">
        <v>161</v>
      </c>
      <c r="K1" s="1" t="s">
        <v>162</v>
      </c>
      <c r="L1" s="1" t="s">
        <v>163</v>
      </c>
      <c r="M1" s="1" t="s">
        <v>164</v>
      </c>
      <c r="N1" s="1" t="s">
        <v>165</v>
      </c>
      <c r="O1" s="1" t="s">
        <v>166</v>
      </c>
      <c r="P1" s="1" t="s">
        <v>167</v>
      </c>
    </row>
    <row r="2" spans="1:15" ht="15">
      <c r="A2">
        <v>2</v>
      </c>
      <c r="B2">
        <v>12</v>
      </c>
      <c r="C2" t="s">
        <v>2</v>
      </c>
      <c r="D2" t="s">
        <v>3</v>
      </c>
      <c r="E2" s="10" t="s">
        <v>180</v>
      </c>
      <c r="F2" s="10" t="s">
        <v>181</v>
      </c>
      <c r="G2" s="1">
        <v>83786</v>
      </c>
      <c r="O2" s="1">
        <v>83786</v>
      </c>
    </row>
    <row r="3" spans="1:13" ht="15">
      <c r="A3">
        <v>3</v>
      </c>
      <c r="C3" t="s">
        <v>2</v>
      </c>
      <c r="D3" t="s">
        <v>4</v>
      </c>
      <c r="E3" s="10" t="s">
        <v>180</v>
      </c>
      <c r="F3" s="10" t="s">
        <v>181</v>
      </c>
      <c r="G3" s="1">
        <v>35264</v>
      </c>
      <c r="M3" s="1">
        <v>35264</v>
      </c>
    </row>
    <row r="4" spans="1:15" ht="15">
      <c r="A4">
        <v>4</v>
      </c>
      <c r="C4" t="s">
        <v>2</v>
      </c>
      <c r="D4" t="s">
        <v>5</v>
      </c>
      <c r="E4" s="10" t="s">
        <v>180</v>
      </c>
      <c r="F4" s="10" t="s">
        <v>181</v>
      </c>
      <c r="G4" s="1">
        <v>227094</v>
      </c>
      <c r="M4" s="1">
        <v>32700</v>
      </c>
      <c r="O4" s="1">
        <v>194394</v>
      </c>
    </row>
    <row r="5" spans="1:13" ht="15">
      <c r="A5">
        <v>5</v>
      </c>
      <c r="C5" t="s">
        <v>2</v>
      </c>
      <c r="D5" t="s">
        <v>6</v>
      </c>
      <c r="E5" s="10" t="s">
        <v>180</v>
      </c>
      <c r="F5" s="10" t="s">
        <v>181</v>
      </c>
      <c r="G5" s="1">
        <v>20143</v>
      </c>
      <c r="M5" s="1">
        <v>20143</v>
      </c>
    </row>
    <row r="6" spans="1:12" ht="15">
      <c r="A6">
        <v>6</v>
      </c>
      <c r="C6" t="s">
        <v>2</v>
      </c>
      <c r="D6" t="s">
        <v>7</v>
      </c>
      <c r="E6" s="10" t="s">
        <v>180</v>
      </c>
      <c r="F6" s="10" t="s">
        <v>181</v>
      </c>
      <c r="G6" s="1">
        <v>36621</v>
      </c>
      <c r="L6" s="1">
        <v>36621</v>
      </c>
    </row>
    <row r="7" spans="1:12" ht="15">
      <c r="A7">
        <v>7</v>
      </c>
      <c r="C7" t="s">
        <v>2</v>
      </c>
      <c r="D7" t="s">
        <v>8</v>
      </c>
      <c r="E7" s="10" t="s">
        <v>180</v>
      </c>
      <c r="F7" s="10" t="s">
        <v>181</v>
      </c>
      <c r="G7" s="1">
        <v>12275</v>
      </c>
      <c r="L7" s="1">
        <v>12275</v>
      </c>
    </row>
    <row r="8" spans="3:16" s="12" customFormat="1" ht="15.75">
      <c r="C8" s="11" t="s">
        <v>185</v>
      </c>
      <c r="E8" s="13"/>
      <c r="F8" s="13"/>
      <c r="G8" s="15">
        <f>SUM(G2:G7)</f>
        <v>415183</v>
      </c>
      <c r="H8" s="14"/>
      <c r="I8" s="14"/>
      <c r="J8" s="14"/>
      <c r="K8" s="14"/>
      <c r="L8" s="14"/>
      <c r="M8" s="14"/>
      <c r="N8" s="14"/>
      <c r="O8" s="14"/>
      <c r="P8" s="14"/>
    </row>
    <row r="9" spans="1:12" ht="15">
      <c r="A9">
        <v>8</v>
      </c>
      <c r="C9" t="s">
        <v>9</v>
      </c>
      <c r="D9" t="s">
        <v>10</v>
      </c>
      <c r="E9" s="16" t="s">
        <v>180</v>
      </c>
      <c r="F9" s="16" t="s">
        <v>181</v>
      </c>
      <c r="G9" s="1">
        <v>-161695</v>
      </c>
      <c r="L9" s="1">
        <v>-161695</v>
      </c>
    </row>
    <row r="10" spans="5:6" ht="15">
      <c r="E10" s="7"/>
      <c r="F10" s="7"/>
    </row>
    <row r="11" spans="1:12" ht="15">
      <c r="A11">
        <v>9</v>
      </c>
      <c r="B11">
        <v>13</v>
      </c>
      <c r="C11" t="s">
        <v>15</v>
      </c>
      <c r="D11" t="s">
        <v>14</v>
      </c>
      <c r="E11" s="10" t="s">
        <v>181</v>
      </c>
      <c r="F11" s="10" t="s">
        <v>181</v>
      </c>
      <c r="G11" s="1">
        <v>4623</v>
      </c>
      <c r="L11" s="1">
        <v>4623</v>
      </c>
    </row>
    <row r="12" spans="1:13" ht="15">
      <c r="A12">
        <v>10</v>
      </c>
      <c r="C12" t="s">
        <v>15</v>
      </c>
      <c r="D12" t="s">
        <v>10</v>
      </c>
      <c r="E12" s="10" t="s">
        <v>181</v>
      </c>
      <c r="F12" s="10" t="s">
        <v>181</v>
      </c>
      <c r="G12" s="1">
        <v>255053</v>
      </c>
      <c r="L12" s="1">
        <v>4063</v>
      </c>
      <c r="M12" s="1">
        <v>250990</v>
      </c>
    </row>
    <row r="13" spans="3:7" ht="12.75">
      <c r="C13" s="11" t="s">
        <v>186</v>
      </c>
      <c r="G13" s="15">
        <f>SUM(G11:G12)</f>
        <v>259676</v>
      </c>
    </row>
    <row r="15" spans="1:15" ht="15">
      <c r="A15">
        <v>11</v>
      </c>
      <c r="C15" t="s">
        <v>16</v>
      </c>
      <c r="D15" t="s">
        <v>17</v>
      </c>
      <c r="E15" s="10" t="s">
        <v>181</v>
      </c>
      <c r="F15" s="10" t="s">
        <v>181</v>
      </c>
      <c r="G15" s="15">
        <v>1614665</v>
      </c>
      <c r="M15" s="1">
        <v>536654</v>
      </c>
      <c r="N15" s="1">
        <v>1049640</v>
      </c>
      <c r="O15" s="1">
        <v>28371</v>
      </c>
    </row>
    <row r="17" spans="1:15" ht="15">
      <c r="A17">
        <v>12</v>
      </c>
      <c r="C17" t="s">
        <v>18</v>
      </c>
      <c r="D17" t="s">
        <v>19</v>
      </c>
      <c r="E17" s="10" t="s">
        <v>180</v>
      </c>
      <c r="F17" s="10" t="s">
        <v>181</v>
      </c>
      <c r="G17" s="15">
        <v>337329</v>
      </c>
      <c r="N17" s="1">
        <v>78258</v>
      </c>
      <c r="O17" s="1">
        <v>259071</v>
      </c>
    </row>
    <row r="19" spans="1:15" ht="15">
      <c r="A19">
        <v>13</v>
      </c>
      <c r="C19" t="s">
        <v>20</v>
      </c>
      <c r="D19" t="s">
        <v>21</v>
      </c>
      <c r="E19" s="10" t="s">
        <v>181</v>
      </c>
      <c r="F19" s="10" t="s">
        <v>181</v>
      </c>
      <c r="G19" s="15">
        <v>122664</v>
      </c>
      <c r="N19" s="1">
        <v>45160</v>
      </c>
      <c r="O19" s="1">
        <v>77504</v>
      </c>
    </row>
    <row r="20" spans="5:6" ht="15">
      <c r="E20" s="7"/>
      <c r="F20" s="7"/>
    </row>
    <row r="21" spans="1:15" ht="15">
      <c r="A21">
        <v>14</v>
      </c>
      <c r="C21" t="s">
        <v>22</v>
      </c>
      <c r="D21" t="s">
        <v>23</v>
      </c>
      <c r="E21" s="10" t="s">
        <v>182</v>
      </c>
      <c r="F21" s="10" t="s">
        <v>181</v>
      </c>
      <c r="G21" s="15">
        <v>72143</v>
      </c>
      <c r="M21" s="1">
        <v>29807</v>
      </c>
      <c r="N21" s="1">
        <v>40774</v>
      </c>
      <c r="O21" s="1">
        <v>1562</v>
      </c>
    </row>
    <row r="22" spans="5:6" ht="15">
      <c r="E22" s="7"/>
      <c r="F22" s="7"/>
    </row>
    <row r="23" spans="1:13" ht="15">
      <c r="A23">
        <v>15</v>
      </c>
      <c r="C23" t="s">
        <v>11</v>
      </c>
      <c r="D23" t="s">
        <v>12</v>
      </c>
      <c r="E23" s="10" t="s">
        <v>180</v>
      </c>
      <c r="F23" s="10" t="s">
        <v>182</v>
      </c>
      <c r="G23" s="1">
        <v>164246</v>
      </c>
      <c r="L23" s="1">
        <v>98362</v>
      </c>
      <c r="M23" s="1">
        <v>65884</v>
      </c>
    </row>
    <row r="24" spans="1:13" ht="15">
      <c r="A24">
        <v>16</v>
      </c>
      <c r="C24" t="s">
        <v>11</v>
      </c>
      <c r="D24" t="s">
        <v>13</v>
      </c>
      <c r="E24" s="10" t="s">
        <v>180</v>
      </c>
      <c r="F24" s="10" t="s">
        <v>182</v>
      </c>
      <c r="G24" s="1">
        <v>838004</v>
      </c>
      <c r="L24" s="1">
        <v>354060</v>
      </c>
      <c r="M24" s="1">
        <v>483944</v>
      </c>
    </row>
    <row r="25" spans="1:12" ht="15">
      <c r="A25">
        <v>17</v>
      </c>
      <c r="C25" t="s">
        <v>11</v>
      </c>
      <c r="D25" t="s">
        <v>14</v>
      </c>
      <c r="E25" s="10" t="s">
        <v>180</v>
      </c>
      <c r="F25" s="10" t="s">
        <v>182</v>
      </c>
      <c r="G25" s="1">
        <v>1422</v>
      </c>
      <c r="L25" s="1">
        <v>1422</v>
      </c>
    </row>
    <row r="26" spans="1:12" ht="15">
      <c r="A26">
        <v>18</v>
      </c>
      <c r="C26" t="s">
        <v>11</v>
      </c>
      <c r="D26" t="s">
        <v>10</v>
      </c>
      <c r="E26" s="10" t="s">
        <v>180</v>
      </c>
      <c r="F26" s="10" t="s">
        <v>182</v>
      </c>
      <c r="G26" s="1">
        <v>-38281</v>
      </c>
      <c r="L26" s="1">
        <v>-38281</v>
      </c>
    </row>
    <row r="27" spans="3:7" ht="15">
      <c r="C27" s="11" t="s">
        <v>187</v>
      </c>
      <c r="E27" s="7"/>
      <c r="F27" s="7"/>
      <c r="G27" s="14">
        <f>SUM(G23:G26)</f>
        <v>965391</v>
      </c>
    </row>
    <row r="28" spans="5:6" ht="15">
      <c r="E28" s="7"/>
      <c r="F28" s="7"/>
    </row>
    <row r="29" spans="1:12" ht="15">
      <c r="A29">
        <v>19</v>
      </c>
      <c r="B29">
        <v>14</v>
      </c>
      <c r="C29" t="s">
        <v>24</v>
      </c>
      <c r="D29" t="s">
        <v>10</v>
      </c>
      <c r="E29" s="16"/>
      <c r="F29" s="16"/>
      <c r="G29" s="1">
        <v>-35940</v>
      </c>
      <c r="L29" s="1">
        <v>-35940</v>
      </c>
    </row>
    <row r="30" spans="5:6" ht="15">
      <c r="E30" s="7"/>
      <c r="F30" s="7"/>
    </row>
    <row r="31" spans="1:13" ht="15">
      <c r="A31">
        <v>20</v>
      </c>
      <c r="C31" t="s">
        <v>31</v>
      </c>
      <c r="D31" t="s">
        <v>10</v>
      </c>
      <c r="E31" s="10" t="s">
        <v>181</v>
      </c>
      <c r="F31" s="10" t="s">
        <v>182</v>
      </c>
      <c r="G31" s="15">
        <v>330148</v>
      </c>
      <c r="L31" s="1">
        <v>184763</v>
      </c>
      <c r="M31" s="1">
        <v>145385</v>
      </c>
    </row>
    <row r="33" spans="1:12" ht="15">
      <c r="A33">
        <v>21</v>
      </c>
      <c r="C33" t="s">
        <v>32</v>
      </c>
      <c r="D33" t="s">
        <v>10</v>
      </c>
      <c r="E33" s="10" t="s">
        <v>180</v>
      </c>
      <c r="F33" s="10" t="s">
        <v>181</v>
      </c>
      <c r="G33" s="15">
        <v>8912</v>
      </c>
      <c r="L33" s="1">
        <v>8912</v>
      </c>
    </row>
    <row r="34" spans="5:6" ht="15">
      <c r="E34" s="8"/>
      <c r="F34" s="8"/>
    </row>
    <row r="35" spans="1:12" ht="15">
      <c r="A35">
        <v>22</v>
      </c>
      <c r="C35" t="s">
        <v>25</v>
      </c>
      <c r="D35" t="s">
        <v>26</v>
      </c>
      <c r="E35" s="10" t="s">
        <v>181</v>
      </c>
      <c r="F35" s="10" t="s">
        <v>182</v>
      </c>
      <c r="G35" s="1">
        <v>7786</v>
      </c>
      <c r="L35" s="1">
        <v>7786</v>
      </c>
    </row>
    <row r="36" spans="1:12" ht="15">
      <c r="A36">
        <v>23</v>
      </c>
      <c r="D36" t="s">
        <v>27</v>
      </c>
      <c r="E36" s="10" t="s">
        <v>181</v>
      </c>
      <c r="F36" s="10" t="s">
        <v>182</v>
      </c>
      <c r="G36" s="1">
        <v>26559</v>
      </c>
      <c r="L36" s="1">
        <v>26559</v>
      </c>
    </row>
    <row r="37" spans="1:13" ht="15">
      <c r="A37">
        <v>24</v>
      </c>
      <c r="D37" t="s">
        <v>28</v>
      </c>
      <c r="E37" s="10" t="s">
        <v>181</v>
      </c>
      <c r="F37" s="10" t="s">
        <v>182</v>
      </c>
      <c r="G37" s="1">
        <v>75664</v>
      </c>
      <c r="L37" s="1">
        <v>51558</v>
      </c>
      <c r="M37" s="1">
        <v>24106</v>
      </c>
    </row>
    <row r="38" spans="1:13" ht="15">
      <c r="A38">
        <v>25</v>
      </c>
      <c r="D38" t="s">
        <v>29</v>
      </c>
      <c r="E38" s="10" t="s">
        <v>181</v>
      </c>
      <c r="F38" s="10" t="s">
        <v>182</v>
      </c>
      <c r="G38" s="1">
        <v>121493</v>
      </c>
      <c r="M38" s="1">
        <v>121493</v>
      </c>
    </row>
    <row r="39" spans="1:13" ht="15">
      <c r="A39">
        <v>26</v>
      </c>
      <c r="D39" t="s">
        <v>30</v>
      </c>
      <c r="E39" s="10" t="s">
        <v>181</v>
      </c>
      <c r="F39" s="10" t="s">
        <v>182</v>
      </c>
      <c r="G39" s="1">
        <v>7430</v>
      </c>
      <c r="M39" s="1">
        <v>7430</v>
      </c>
    </row>
    <row r="40" spans="3:7" ht="15">
      <c r="C40" s="11" t="s">
        <v>188</v>
      </c>
      <c r="E40" s="7"/>
      <c r="F40" s="7"/>
      <c r="G40" s="15">
        <f>SUM(G35:G39)</f>
        <v>238932</v>
      </c>
    </row>
    <row r="41" spans="5:6" ht="15">
      <c r="E41" s="7"/>
      <c r="F41" s="7"/>
    </row>
    <row r="42" spans="1:12" ht="15">
      <c r="A42">
        <v>27</v>
      </c>
      <c r="C42" t="s">
        <v>43</v>
      </c>
      <c r="D42" t="s">
        <v>44</v>
      </c>
      <c r="E42" s="10" t="s">
        <v>181</v>
      </c>
      <c r="F42" s="10" t="s">
        <v>182</v>
      </c>
      <c r="G42" s="1">
        <v>12458</v>
      </c>
      <c r="L42" s="1">
        <v>12458</v>
      </c>
    </row>
    <row r="43" spans="1:12" ht="15">
      <c r="A43">
        <v>28</v>
      </c>
      <c r="D43" t="s">
        <v>45</v>
      </c>
      <c r="E43" s="10" t="s">
        <v>181</v>
      </c>
      <c r="F43" s="10" t="s">
        <v>182</v>
      </c>
      <c r="G43" s="1">
        <v>73840</v>
      </c>
      <c r="L43" s="1">
        <v>73840</v>
      </c>
    </row>
    <row r="44" spans="1:13" ht="15">
      <c r="A44">
        <v>29</v>
      </c>
      <c r="D44" t="s">
        <v>46</v>
      </c>
      <c r="E44" s="10" t="s">
        <v>181</v>
      </c>
      <c r="F44" s="10" t="s">
        <v>182</v>
      </c>
      <c r="G44" s="1">
        <v>53144</v>
      </c>
      <c r="L44" s="1">
        <v>52753</v>
      </c>
      <c r="M44" s="1">
        <v>390</v>
      </c>
    </row>
    <row r="45" spans="1:12" ht="15">
      <c r="A45">
        <v>30</v>
      </c>
      <c r="D45" t="s">
        <v>47</v>
      </c>
      <c r="E45" s="10" t="s">
        <v>181</v>
      </c>
      <c r="F45" s="10" t="s">
        <v>182</v>
      </c>
      <c r="G45" s="1">
        <v>37711</v>
      </c>
      <c r="L45" s="1">
        <v>37711</v>
      </c>
    </row>
    <row r="46" spans="1:12" ht="15">
      <c r="A46">
        <v>31</v>
      </c>
      <c r="D46" t="s">
        <v>48</v>
      </c>
      <c r="E46" s="10" t="s">
        <v>181</v>
      </c>
      <c r="F46" s="10" t="s">
        <v>182</v>
      </c>
      <c r="G46" s="1">
        <v>136885</v>
      </c>
      <c r="L46" s="1">
        <v>136885</v>
      </c>
    </row>
    <row r="47" spans="1:12" ht="15">
      <c r="A47">
        <v>32</v>
      </c>
      <c r="D47" t="s">
        <v>49</v>
      </c>
      <c r="E47" s="10" t="s">
        <v>181</v>
      </c>
      <c r="F47" s="10" t="s">
        <v>182</v>
      </c>
      <c r="G47" s="1">
        <v>31072</v>
      </c>
      <c r="L47" s="1">
        <v>31072</v>
      </c>
    </row>
    <row r="48" spans="1:12" ht="15">
      <c r="A48">
        <v>33</v>
      </c>
      <c r="D48" t="s">
        <v>50</v>
      </c>
      <c r="E48" s="10" t="s">
        <v>181</v>
      </c>
      <c r="F48" s="10" t="s">
        <v>182</v>
      </c>
      <c r="G48" s="1">
        <v>127690</v>
      </c>
      <c r="L48" s="1">
        <v>127690</v>
      </c>
    </row>
    <row r="49" spans="1:12" ht="15">
      <c r="A49">
        <v>34</v>
      </c>
      <c r="D49" t="s">
        <v>51</v>
      </c>
      <c r="E49" s="10" t="s">
        <v>181</v>
      </c>
      <c r="F49" s="10" t="s">
        <v>182</v>
      </c>
      <c r="G49" s="1">
        <v>131251</v>
      </c>
      <c r="L49" s="1">
        <v>131251</v>
      </c>
    </row>
    <row r="50" spans="1:12" ht="15">
      <c r="A50">
        <v>35</v>
      </c>
      <c r="D50" t="s">
        <v>52</v>
      </c>
      <c r="E50" s="10" t="s">
        <v>181</v>
      </c>
      <c r="F50" s="10" t="s">
        <v>182</v>
      </c>
      <c r="G50" s="1">
        <v>73828</v>
      </c>
      <c r="L50" s="1">
        <v>73828</v>
      </c>
    </row>
    <row r="51" spans="1:13" ht="15">
      <c r="A51">
        <v>36</v>
      </c>
      <c r="D51" t="s">
        <v>53</v>
      </c>
      <c r="E51" s="10" t="s">
        <v>181</v>
      </c>
      <c r="F51" s="10" t="s">
        <v>182</v>
      </c>
      <c r="G51" s="1">
        <v>314885</v>
      </c>
      <c r="L51" s="1">
        <v>284351</v>
      </c>
      <c r="M51" s="1">
        <v>30534</v>
      </c>
    </row>
    <row r="52" spans="3:16" s="11" customFormat="1" ht="12.75">
      <c r="C52" s="11" t="s">
        <v>189</v>
      </c>
      <c r="G52" s="15">
        <f>SUM(G42:G51)</f>
        <v>992764</v>
      </c>
      <c r="H52" s="15"/>
      <c r="I52" s="15"/>
      <c r="J52" s="15"/>
      <c r="K52" s="15"/>
      <c r="L52" s="15"/>
      <c r="M52" s="15"/>
      <c r="N52" s="15"/>
      <c r="O52" s="15"/>
      <c r="P52" s="15"/>
    </row>
    <row r="54" spans="1:12" ht="15">
      <c r="A54">
        <v>37</v>
      </c>
      <c r="C54" t="s">
        <v>54</v>
      </c>
      <c r="D54" t="s">
        <v>55</v>
      </c>
      <c r="E54" s="10" t="s">
        <v>182</v>
      </c>
      <c r="F54" s="10" t="s">
        <v>182</v>
      </c>
      <c r="G54" s="1">
        <v>16397</v>
      </c>
      <c r="L54" s="1">
        <v>16397</v>
      </c>
    </row>
    <row r="55" spans="1:13" ht="15">
      <c r="A55">
        <v>38</v>
      </c>
      <c r="D55" t="s">
        <v>56</v>
      </c>
      <c r="E55" s="10" t="s">
        <v>182</v>
      </c>
      <c r="F55" s="10" t="s">
        <v>182</v>
      </c>
      <c r="G55" s="1">
        <v>53337</v>
      </c>
      <c r="L55" s="1">
        <v>39404</v>
      </c>
      <c r="M55" s="1">
        <v>13933</v>
      </c>
    </row>
    <row r="56" spans="1:13" ht="15">
      <c r="A56">
        <v>39</v>
      </c>
      <c r="D56" t="s">
        <v>57</v>
      </c>
      <c r="E56" s="10" t="s">
        <v>182</v>
      </c>
      <c r="F56" s="10" t="s">
        <v>182</v>
      </c>
      <c r="G56" s="1">
        <v>173346</v>
      </c>
      <c r="L56" s="1">
        <v>105129</v>
      </c>
      <c r="M56" s="1">
        <v>68217</v>
      </c>
    </row>
    <row r="57" spans="1:13" ht="15">
      <c r="A57">
        <v>40</v>
      </c>
      <c r="D57" t="s">
        <v>58</v>
      </c>
      <c r="E57" s="10" t="s">
        <v>182</v>
      </c>
      <c r="F57" s="10" t="s">
        <v>182</v>
      </c>
      <c r="G57" s="1">
        <v>716574</v>
      </c>
      <c r="L57" s="1">
        <v>242542</v>
      </c>
      <c r="M57" s="1">
        <v>474032</v>
      </c>
    </row>
    <row r="58" spans="3:16" s="11" customFormat="1" ht="12.75">
      <c r="C58" s="11" t="s">
        <v>190</v>
      </c>
      <c r="G58" s="15">
        <f>SUM(G54:G57)</f>
        <v>959654</v>
      </c>
      <c r="H58" s="15"/>
      <c r="I58" s="15"/>
      <c r="J58" s="15"/>
      <c r="K58" s="15"/>
      <c r="L58" s="15"/>
      <c r="M58" s="15"/>
      <c r="N58" s="15"/>
      <c r="O58" s="15"/>
      <c r="P58" s="15"/>
    </row>
    <row r="60" spans="1:12" ht="15">
      <c r="A60">
        <v>41</v>
      </c>
      <c r="C60" t="s">
        <v>33</v>
      </c>
      <c r="D60" t="s">
        <v>34</v>
      </c>
      <c r="E60" s="10" t="s">
        <v>180</v>
      </c>
      <c r="F60" s="10" t="s">
        <v>180</v>
      </c>
      <c r="G60" s="1">
        <v>244471</v>
      </c>
      <c r="L60" s="1">
        <v>244471</v>
      </c>
    </row>
    <row r="61" spans="1:13" ht="15">
      <c r="A61">
        <v>42</v>
      </c>
      <c r="D61" t="s">
        <v>35</v>
      </c>
      <c r="E61" s="10" t="s">
        <v>180</v>
      </c>
      <c r="F61" s="10" t="s">
        <v>180</v>
      </c>
      <c r="G61" s="1">
        <v>579958</v>
      </c>
      <c r="L61" s="1">
        <v>363812</v>
      </c>
      <c r="M61" s="1">
        <v>216147</v>
      </c>
    </row>
    <row r="62" spans="1:13" ht="15">
      <c r="A62">
        <v>43</v>
      </c>
      <c r="D62" t="s">
        <v>36</v>
      </c>
      <c r="E62" s="10" t="s">
        <v>180</v>
      </c>
      <c r="F62" s="10" t="s">
        <v>180</v>
      </c>
      <c r="G62" s="1">
        <v>646331</v>
      </c>
      <c r="L62" s="1">
        <v>354655</v>
      </c>
      <c r="M62" s="1">
        <v>291676</v>
      </c>
    </row>
    <row r="63" spans="1:13" ht="15">
      <c r="A63">
        <v>44</v>
      </c>
      <c r="D63" t="s">
        <v>37</v>
      </c>
      <c r="E63" s="10" t="s">
        <v>180</v>
      </c>
      <c r="F63" s="10" t="s">
        <v>180</v>
      </c>
      <c r="G63" s="1">
        <v>328485</v>
      </c>
      <c r="L63" s="1">
        <v>137279</v>
      </c>
      <c r="M63" s="1">
        <v>191205</v>
      </c>
    </row>
    <row r="64" spans="1:13" ht="15">
      <c r="A64">
        <v>45</v>
      </c>
      <c r="D64" t="s">
        <v>38</v>
      </c>
      <c r="E64" s="10" t="s">
        <v>180</v>
      </c>
      <c r="F64" s="10" t="s">
        <v>180</v>
      </c>
      <c r="G64" s="1">
        <v>203766</v>
      </c>
      <c r="L64" s="1">
        <v>99655</v>
      </c>
      <c r="M64" s="1">
        <v>104110</v>
      </c>
    </row>
    <row r="65" spans="1:13" ht="15">
      <c r="A65">
        <v>46</v>
      </c>
      <c r="D65" t="s">
        <v>39</v>
      </c>
      <c r="E65" s="10" t="s">
        <v>180</v>
      </c>
      <c r="F65" s="10" t="s">
        <v>180</v>
      </c>
      <c r="G65" s="1">
        <v>709164</v>
      </c>
      <c r="L65" s="1">
        <v>300686</v>
      </c>
      <c r="M65" s="1">
        <v>408478</v>
      </c>
    </row>
    <row r="66" spans="3:16" s="11" customFormat="1" ht="12.75">
      <c r="C66" s="11" t="s">
        <v>191</v>
      </c>
      <c r="G66" s="15">
        <f>SUM(G60:G65)</f>
        <v>2712175</v>
      </c>
      <c r="H66" s="15"/>
      <c r="I66" s="15"/>
      <c r="J66" s="15"/>
      <c r="K66" s="15"/>
      <c r="L66" s="15"/>
      <c r="M66" s="15"/>
      <c r="N66" s="15"/>
      <c r="O66" s="15"/>
      <c r="P66" s="15"/>
    </row>
    <row r="68" spans="1:13" ht="15">
      <c r="A68">
        <v>47</v>
      </c>
      <c r="C68" t="s">
        <v>40</v>
      </c>
      <c r="D68" t="s">
        <v>41</v>
      </c>
      <c r="E68" s="10" t="s">
        <v>182</v>
      </c>
      <c r="F68" s="10" t="s">
        <v>181</v>
      </c>
      <c r="G68" s="1">
        <v>419672</v>
      </c>
      <c r="L68" s="1">
        <v>160478</v>
      </c>
      <c r="M68" s="1">
        <v>259194</v>
      </c>
    </row>
    <row r="69" spans="1:13" ht="15">
      <c r="A69">
        <v>48</v>
      </c>
      <c r="D69" t="s">
        <v>42</v>
      </c>
      <c r="E69" s="10" t="s">
        <v>182</v>
      </c>
      <c r="F69" s="10" t="s">
        <v>181</v>
      </c>
      <c r="G69" s="1">
        <v>325879</v>
      </c>
      <c r="L69" s="1">
        <v>79397</v>
      </c>
      <c r="M69" s="1">
        <v>246483</v>
      </c>
    </row>
    <row r="70" spans="3:16" s="11" customFormat="1" ht="12.75">
      <c r="C70" s="11" t="s">
        <v>192</v>
      </c>
      <c r="G70" s="15">
        <f>SUM(G68:G69)</f>
        <v>745551</v>
      </c>
      <c r="H70" s="15"/>
      <c r="I70" s="15"/>
      <c r="J70" s="15"/>
      <c r="K70" s="15"/>
      <c r="L70" s="15"/>
      <c r="M70" s="15"/>
      <c r="N70" s="15"/>
      <c r="O70" s="15"/>
      <c r="P70" s="15"/>
    </row>
    <row r="72" spans="1:13" ht="15">
      <c r="A72">
        <v>49</v>
      </c>
      <c r="B72">
        <v>15</v>
      </c>
      <c r="C72" t="s">
        <v>90</v>
      </c>
      <c r="D72" t="s">
        <v>10</v>
      </c>
      <c r="E72" s="10" t="s">
        <v>182</v>
      </c>
      <c r="F72" s="10" t="s">
        <v>181</v>
      </c>
      <c r="G72" s="15">
        <v>184751</v>
      </c>
      <c r="L72" s="1">
        <v>184607</v>
      </c>
      <c r="M72" s="1">
        <v>144</v>
      </c>
    </row>
    <row r="74" spans="1:15" ht="15">
      <c r="A74">
        <v>50</v>
      </c>
      <c r="C74" t="s">
        <v>91</v>
      </c>
      <c r="D74" t="s">
        <v>10</v>
      </c>
      <c r="E74" s="10" t="s">
        <v>182</v>
      </c>
      <c r="F74" s="10" t="s">
        <v>181</v>
      </c>
      <c r="G74" s="15">
        <v>1016255</v>
      </c>
      <c r="M74" s="1">
        <v>339333</v>
      </c>
      <c r="N74" s="1">
        <v>631327</v>
      </c>
      <c r="O74" s="1">
        <v>45595</v>
      </c>
    </row>
    <row r="76" spans="1:12" ht="15">
      <c r="A76">
        <v>51</v>
      </c>
      <c r="B76">
        <v>16</v>
      </c>
      <c r="C76" t="s">
        <v>92</v>
      </c>
      <c r="D76" t="s">
        <v>14</v>
      </c>
      <c r="E76" s="7"/>
      <c r="F76" s="7"/>
      <c r="G76" s="1">
        <v>6229</v>
      </c>
      <c r="L76" s="1">
        <v>6229</v>
      </c>
    </row>
    <row r="77" spans="1:15" ht="15">
      <c r="A77">
        <v>52</v>
      </c>
      <c r="C77" t="s">
        <v>92</v>
      </c>
      <c r="D77" t="s">
        <v>93</v>
      </c>
      <c r="E77" s="10" t="s">
        <v>180</v>
      </c>
      <c r="F77" s="10" t="s">
        <v>181</v>
      </c>
      <c r="G77" s="1">
        <v>355748</v>
      </c>
      <c r="M77" s="1">
        <v>80834</v>
      </c>
      <c r="N77" s="1">
        <v>193863</v>
      </c>
      <c r="O77" s="1">
        <v>81051</v>
      </c>
    </row>
    <row r="78" spans="1:15" ht="15">
      <c r="A78">
        <v>53</v>
      </c>
      <c r="C78" t="s">
        <v>92</v>
      </c>
      <c r="D78" t="s">
        <v>94</v>
      </c>
      <c r="E78" s="10" t="s">
        <v>180</v>
      </c>
      <c r="F78" s="10" t="s">
        <v>181</v>
      </c>
      <c r="G78" s="1">
        <v>485790</v>
      </c>
      <c r="M78" s="1">
        <v>42166</v>
      </c>
      <c r="N78" s="1">
        <v>253485</v>
      </c>
      <c r="O78" s="1">
        <v>190140</v>
      </c>
    </row>
    <row r="79" spans="1:14" ht="15">
      <c r="A79">
        <v>54</v>
      </c>
      <c r="C79" t="s">
        <v>92</v>
      </c>
      <c r="D79" t="s">
        <v>95</v>
      </c>
      <c r="E79" s="10" t="s">
        <v>180</v>
      </c>
      <c r="F79" s="10" t="s">
        <v>181</v>
      </c>
      <c r="G79" s="1">
        <v>38150</v>
      </c>
      <c r="N79" s="1">
        <v>38150</v>
      </c>
    </row>
    <row r="80" spans="3:16" s="11" customFormat="1" ht="15.75">
      <c r="C80" s="11" t="s">
        <v>194</v>
      </c>
      <c r="E80" s="17"/>
      <c r="F80" s="17"/>
      <c r="G80" s="15">
        <f>SUM(G76:G79)</f>
        <v>885917</v>
      </c>
      <c r="H80" s="15"/>
      <c r="I80" s="15"/>
      <c r="J80" s="15"/>
      <c r="K80" s="15"/>
      <c r="L80" s="15"/>
      <c r="M80" s="15"/>
      <c r="N80" s="15"/>
      <c r="O80" s="15"/>
      <c r="P80" s="15"/>
    </row>
    <row r="81" spans="5:6" ht="15">
      <c r="E81" s="8"/>
      <c r="F81" s="8"/>
    </row>
    <row r="82" spans="1:15" ht="15">
      <c r="A82">
        <v>55</v>
      </c>
      <c r="B82">
        <v>17</v>
      </c>
      <c r="C82" t="s">
        <v>62</v>
      </c>
      <c r="D82" t="s">
        <v>10</v>
      </c>
      <c r="E82" s="10" t="s">
        <v>181</v>
      </c>
      <c r="F82" s="10" t="s">
        <v>182</v>
      </c>
      <c r="G82" s="15">
        <v>207229</v>
      </c>
      <c r="N82" s="1">
        <v>199546</v>
      </c>
      <c r="O82" s="1">
        <v>7683</v>
      </c>
    </row>
    <row r="84" spans="1:13" ht="15">
      <c r="A84">
        <v>56</v>
      </c>
      <c r="C84" t="s">
        <v>59</v>
      </c>
      <c r="D84" t="s">
        <v>10</v>
      </c>
      <c r="E84" s="10" t="s">
        <v>182</v>
      </c>
      <c r="F84" s="10" t="s">
        <v>181</v>
      </c>
      <c r="G84" s="15">
        <v>163469</v>
      </c>
      <c r="M84" s="1">
        <v>163469</v>
      </c>
    </row>
    <row r="86" spans="1:15" ht="15">
      <c r="A86">
        <v>57</v>
      </c>
      <c r="C86" t="s">
        <v>63</v>
      </c>
      <c r="D86" t="s">
        <v>10</v>
      </c>
      <c r="E86" s="10" t="s">
        <v>180</v>
      </c>
      <c r="F86" s="10" t="s">
        <v>181</v>
      </c>
      <c r="G86" s="15">
        <v>324852</v>
      </c>
      <c r="O86" s="1">
        <v>324852</v>
      </c>
    </row>
    <row r="88" spans="1:14" ht="15">
      <c r="A88">
        <v>58</v>
      </c>
      <c r="C88" t="s">
        <v>60</v>
      </c>
      <c r="D88" t="s">
        <v>61</v>
      </c>
      <c r="E88" s="10" t="s">
        <v>182</v>
      </c>
      <c r="F88" s="10" t="s">
        <v>181</v>
      </c>
      <c r="G88" s="15">
        <v>71462</v>
      </c>
      <c r="M88" s="1">
        <v>4694</v>
      </c>
      <c r="N88" s="1">
        <v>66768</v>
      </c>
    </row>
    <row r="89" spans="5:6" ht="15">
      <c r="E89" s="7"/>
      <c r="F89" s="7"/>
    </row>
    <row r="90" spans="1:15" ht="15">
      <c r="A90">
        <v>59</v>
      </c>
      <c r="B90">
        <v>18</v>
      </c>
      <c r="C90" t="s">
        <v>71</v>
      </c>
      <c r="D90" t="s">
        <v>72</v>
      </c>
      <c r="E90" s="10" t="s">
        <v>180</v>
      </c>
      <c r="F90" s="10" t="s">
        <v>182</v>
      </c>
      <c r="G90" s="1">
        <v>1979813</v>
      </c>
      <c r="L90" s="1">
        <v>329056</v>
      </c>
      <c r="M90" s="1">
        <v>977158</v>
      </c>
      <c r="N90" s="1">
        <v>670275</v>
      </c>
      <c r="O90" s="1">
        <v>3324</v>
      </c>
    </row>
    <row r="91" spans="1:12" ht="15">
      <c r="A91">
        <v>60</v>
      </c>
      <c r="C91" t="s">
        <v>71</v>
      </c>
      <c r="D91" t="s">
        <v>10</v>
      </c>
      <c r="E91" s="10" t="s">
        <v>180</v>
      </c>
      <c r="F91" s="10" t="s">
        <v>182</v>
      </c>
      <c r="G91" s="1">
        <v>15000</v>
      </c>
      <c r="L91" s="1">
        <v>15000</v>
      </c>
    </row>
    <row r="92" spans="3:16" s="11" customFormat="1" ht="12.75">
      <c r="C92" s="11" t="s">
        <v>193</v>
      </c>
      <c r="G92" s="15">
        <f>SUM(G90:G91)</f>
        <v>1994813</v>
      </c>
      <c r="H92" s="15"/>
      <c r="I92" s="15"/>
      <c r="J92" s="15"/>
      <c r="K92" s="15"/>
      <c r="L92" s="15"/>
      <c r="M92" s="15"/>
      <c r="N92" s="15"/>
      <c r="O92" s="15"/>
      <c r="P92" s="15"/>
    </row>
    <row r="94" spans="1:7" ht="15">
      <c r="A94">
        <v>61</v>
      </c>
      <c r="C94" t="s">
        <v>64</v>
      </c>
      <c r="D94" t="s">
        <v>65</v>
      </c>
      <c r="E94" s="10" t="s">
        <v>181</v>
      </c>
      <c r="F94" s="10" t="s">
        <v>181</v>
      </c>
      <c r="G94" s="1">
        <v>0</v>
      </c>
    </row>
    <row r="95" spans="1:13" ht="15">
      <c r="A95">
        <v>62</v>
      </c>
      <c r="C95" t="s">
        <v>64</v>
      </c>
      <c r="D95" t="s">
        <v>66</v>
      </c>
      <c r="E95" s="10" t="s">
        <v>182</v>
      </c>
      <c r="F95" s="10" t="s">
        <v>181</v>
      </c>
      <c r="G95" s="1">
        <v>112938</v>
      </c>
      <c r="L95" s="1">
        <v>99307</v>
      </c>
      <c r="M95" s="1">
        <v>13631</v>
      </c>
    </row>
    <row r="96" spans="1:13" ht="15">
      <c r="A96">
        <v>63</v>
      </c>
      <c r="C96" t="s">
        <v>64</v>
      </c>
      <c r="D96" t="s">
        <v>67</v>
      </c>
      <c r="E96" s="10" t="s">
        <v>182</v>
      </c>
      <c r="F96" s="10" t="s">
        <v>181</v>
      </c>
      <c r="G96" s="1">
        <v>186797</v>
      </c>
      <c r="L96" s="1">
        <v>33974</v>
      </c>
      <c r="M96" s="1">
        <v>152824</v>
      </c>
    </row>
    <row r="97" spans="1:14" ht="15">
      <c r="A97">
        <v>64</v>
      </c>
      <c r="C97" t="s">
        <v>64</v>
      </c>
      <c r="D97" t="s">
        <v>68</v>
      </c>
      <c r="E97" s="10" t="s">
        <v>181</v>
      </c>
      <c r="F97" s="10" t="s">
        <v>182</v>
      </c>
      <c r="G97" s="1">
        <v>215967</v>
      </c>
      <c r="M97" s="1">
        <v>102139</v>
      </c>
      <c r="N97" s="1">
        <v>113828</v>
      </c>
    </row>
    <row r="98" spans="3:16" s="11" customFormat="1" ht="12.75">
      <c r="C98" s="11" t="s">
        <v>195</v>
      </c>
      <c r="G98" s="15">
        <f>SUM(G94:G97)</f>
        <v>515702</v>
      </c>
      <c r="H98" s="15"/>
      <c r="I98" s="15"/>
      <c r="J98" s="15"/>
      <c r="K98" s="15"/>
      <c r="L98" s="15"/>
      <c r="M98" s="15"/>
      <c r="N98" s="15"/>
      <c r="O98" s="15"/>
      <c r="P98" s="15"/>
    </row>
    <row r="100" spans="1:14" ht="15">
      <c r="A100">
        <v>65</v>
      </c>
      <c r="C100" t="s">
        <v>69</v>
      </c>
      <c r="D100" t="s">
        <v>70</v>
      </c>
      <c r="E100" s="10" t="s">
        <v>182</v>
      </c>
      <c r="F100" s="10" t="s">
        <v>182</v>
      </c>
      <c r="G100" s="1">
        <v>10405</v>
      </c>
      <c r="N100" s="1">
        <v>10405</v>
      </c>
    </row>
    <row r="101" spans="1:12" ht="15">
      <c r="A101">
        <v>66</v>
      </c>
      <c r="C101" t="s">
        <v>69</v>
      </c>
      <c r="D101" t="s">
        <v>65</v>
      </c>
      <c r="E101" s="10" t="s">
        <v>182</v>
      </c>
      <c r="F101" s="10" t="s">
        <v>182</v>
      </c>
      <c r="G101" s="1">
        <v>25658</v>
      </c>
      <c r="L101" s="1">
        <v>25658</v>
      </c>
    </row>
    <row r="102" spans="1:13" ht="15">
      <c r="A102">
        <v>67</v>
      </c>
      <c r="C102" t="s">
        <v>69</v>
      </c>
      <c r="D102" t="s">
        <v>66</v>
      </c>
      <c r="E102" s="10" t="s">
        <v>182</v>
      </c>
      <c r="F102" s="10" t="s">
        <v>182</v>
      </c>
      <c r="G102" s="1">
        <v>38766</v>
      </c>
      <c r="L102" s="1">
        <v>17426</v>
      </c>
      <c r="M102" s="1">
        <v>21340</v>
      </c>
    </row>
    <row r="103" spans="1:13" ht="15">
      <c r="A103">
        <v>68</v>
      </c>
      <c r="C103" t="s">
        <v>69</v>
      </c>
      <c r="D103" t="s">
        <v>67</v>
      </c>
      <c r="E103" s="10" t="s">
        <v>182</v>
      </c>
      <c r="F103" s="10" t="s">
        <v>182</v>
      </c>
      <c r="G103" s="1">
        <v>59768</v>
      </c>
      <c r="M103" s="1">
        <v>59768</v>
      </c>
    </row>
    <row r="104" spans="1:14" ht="15">
      <c r="A104">
        <v>69</v>
      </c>
      <c r="C104" t="s">
        <v>69</v>
      </c>
      <c r="D104" t="s">
        <v>68</v>
      </c>
      <c r="E104" s="10" t="s">
        <v>182</v>
      </c>
      <c r="F104" s="10" t="s">
        <v>182</v>
      </c>
      <c r="G104" s="1">
        <v>94125</v>
      </c>
      <c r="M104" s="1">
        <v>51769</v>
      </c>
      <c r="N104" s="1">
        <v>42356</v>
      </c>
    </row>
    <row r="105" spans="1:14" ht="15">
      <c r="A105">
        <v>70</v>
      </c>
      <c r="C105" t="s">
        <v>69</v>
      </c>
      <c r="D105" t="s">
        <v>10</v>
      </c>
      <c r="E105" s="10" t="s">
        <v>182</v>
      </c>
      <c r="F105" s="10" t="s">
        <v>182</v>
      </c>
      <c r="G105" s="1">
        <v>85479</v>
      </c>
      <c r="L105" s="1">
        <v>21071</v>
      </c>
      <c r="M105" s="1">
        <v>49697</v>
      </c>
      <c r="N105" s="1">
        <v>14710</v>
      </c>
    </row>
    <row r="106" spans="3:16" s="11" customFormat="1" ht="15.75">
      <c r="C106" s="11" t="s">
        <v>196</v>
      </c>
      <c r="E106" s="13"/>
      <c r="F106" s="13"/>
      <c r="G106" s="15">
        <f>SUM(G100:G105)</f>
        <v>314201</v>
      </c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5:6" ht="15">
      <c r="E107" s="7"/>
      <c r="F107" s="7"/>
    </row>
    <row r="108" spans="1:15" ht="15">
      <c r="A108">
        <v>71</v>
      </c>
      <c r="C108" t="s">
        <v>73</v>
      </c>
      <c r="D108" t="s">
        <v>74</v>
      </c>
      <c r="E108" s="10" t="s">
        <v>180</v>
      </c>
      <c r="F108" s="10" t="s">
        <v>182</v>
      </c>
      <c r="G108" s="1">
        <f>SUM(H108:P108)</f>
        <v>2727199</v>
      </c>
      <c r="L108" s="1">
        <v>417936</v>
      </c>
      <c r="M108" s="1">
        <v>1229885</v>
      </c>
      <c r="N108" s="1">
        <f>855918+191000</f>
        <v>1046918</v>
      </c>
      <c r="O108" s="1">
        <v>32460</v>
      </c>
    </row>
    <row r="109" spans="1:13" ht="15">
      <c r="A109">
        <v>72</v>
      </c>
      <c r="C109" t="s">
        <v>73</v>
      </c>
      <c r="D109" t="s">
        <v>75</v>
      </c>
      <c r="E109" s="10" t="s">
        <v>180</v>
      </c>
      <c r="F109" s="10" t="s">
        <v>182</v>
      </c>
      <c r="G109" s="1">
        <v>111486</v>
      </c>
      <c r="L109" s="1">
        <v>50602</v>
      </c>
      <c r="M109" s="1">
        <v>60884</v>
      </c>
    </row>
    <row r="110" spans="1:13" ht="15">
      <c r="A110">
        <v>73</v>
      </c>
      <c r="C110" t="s">
        <v>73</v>
      </c>
      <c r="D110" t="s">
        <v>76</v>
      </c>
      <c r="E110" s="10" t="s">
        <v>180</v>
      </c>
      <c r="F110" s="10" t="s">
        <v>182</v>
      </c>
      <c r="G110" s="1">
        <v>141302</v>
      </c>
      <c r="L110" s="1">
        <v>13289</v>
      </c>
      <c r="M110" s="1">
        <v>128013</v>
      </c>
    </row>
    <row r="111" spans="1:14" ht="15">
      <c r="A111">
        <v>74</v>
      </c>
      <c r="C111" t="s">
        <v>73</v>
      </c>
      <c r="D111" t="s">
        <v>77</v>
      </c>
      <c r="E111" s="10" t="s">
        <v>180</v>
      </c>
      <c r="F111" s="10" t="s">
        <v>182</v>
      </c>
      <c r="G111" s="1">
        <v>225259</v>
      </c>
      <c r="L111" s="1">
        <v>18998</v>
      </c>
      <c r="M111" s="1">
        <v>72040</v>
      </c>
      <c r="N111" s="1">
        <v>134221</v>
      </c>
    </row>
    <row r="112" spans="1:14" ht="15">
      <c r="A112">
        <v>75</v>
      </c>
      <c r="C112" t="s">
        <v>73</v>
      </c>
      <c r="D112" t="s">
        <v>78</v>
      </c>
      <c r="E112" s="10" t="s">
        <v>180</v>
      </c>
      <c r="F112" s="10" t="s">
        <v>182</v>
      </c>
      <c r="G112" s="1">
        <v>31335</v>
      </c>
      <c r="N112" s="1">
        <v>31335</v>
      </c>
    </row>
    <row r="113" spans="1:13" ht="15">
      <c r="A113">
        <v>76</v>
      </c>
      <c r="C113" t="s">
        <v>73</v>
      </c>
      <c r="D113" t="s">
        <v>79</v>
      </c>
      <c r="E113" s="10" t="s">
        <v>181</v>
      </c>
      <c r="F113" s="10" t="s">
        <v>180</v>
      </c>
      <c r="G113" s="1">
        <v>458069</v>
      </c>
      <c r="L113" s="1">
        <v>405640</v>
      </c>
      <c r="M113" s="1">
        <v>52429</v>
      </c>
    </row>
    <row r="114" spans="1:13" ht="15">
      <c r="A114">
        <v>77</v>
      </c>
      <c r="C114" t="s">
        <v>73</v>
      </c>
      <c r="D114" t="s">
        <v>80</v>
      </c>
      <c r="E114" s="10" t="s">
        <v>181</v>
      </c>
      <c r="F114" s="10" t="s">
        <v>180</v>
      </c>
      <c r="G114" s="1">
        <v>74499</v>
      </c>
      <c r="L114" s="1">
        <v>53670</v>
      </c>
      <c r="M114" s="1">
        <v>20829</v>
      </c>
    </row>
    <row r="115" spans="1:13" ht="15">
      <c r="A115">
        <v>78</v>
      </c>
      <c r="C115" t="s">
        <v>73</v>
      </c>
      <c r="D115" t="s">
        <v>81</v>
      </c>
      <c r="E115" s="10" t="s">
        <v>181</v>
      </c>
      <c r="F115" s="10" t="s">
        <v>180</v>
      </c>
      <c r="G115" s="1">
        <v>224874</v>
      </c>
      <c r="L115" s="1">
        <v>95096</v>
      </c>
      <c r="M115" s="1">
        <v>129778</v>
      </c>
    </row>
    <row r="116" spans="1:13" ht="15">
      <c r="A116">
        <v>79</v>
      </c>
      <c r="C116" t="s">
        <v>73</v>
      </c>
      <c r="D116" t="s">
        <v>82</v>
      </c>
      <c r="E116" s="10" t="s">
        <v>181</v>
      </c>
      <c r="F116" s="10" t="s">
        <v>180</v>
      </c>
      <c r="G116" s="1">
        <v>137791</v>
      </c>
      <c r="L116" s="1">
        <v>44909</v>
      </c>
      <c r="M116" s="1">
        <v>92882</v>
      </c>
    </row>
    <row r="117" spans="1:13" ht="15">
      <c r="A117">
        <v>80</v>
      </c>
      <c r="C117" t="s">
        <v>73</v>
      </c>
      <c r="D117" t="s">
        <v>83</v>
      </c>
      <c r="E117" s="10" t="s">
        <v>181</v>
      </c>
      <c r="F117" s="10" t="s">
        <v>180</v>
      </c>
      <c r="G117" s="1">
        <v>76906</v>
      </c>
      <c r="M117" s="1">
        <v>76906</v>
      </c>
    </row>
    <row r="118" spans="1:13" ht="15">
      <c r="A118">
        <v>81</v>
      </c>
      <c r="C118" t="s">
        <v>73</v>
      </c>
      <c r="D118" t="s">
        <v>84</v>
      </c>
      <c r="E118" s="10" t="s">
        <v>181</v>
      </c>
      <c r="F118" s="10" t="s">
        <v>180</v>
      </c>
      <c r="G118" s="1">
        <v>217499</v>
      </c>
      <c r="M118" s="1">
        <v>217499</v>
      </c>
    </row>
    <row r="119" spans="1:14" ht="15">
      <c r="A119">
        <v>82</v>
      </c>
      <c r="C119" t="s">
        <v>73</v>
      </c>
      <c r="D119" t="s">
        <v>85</v>
      </c>
      <c r="E119" s="10" t="s">
        <v>181</v>
      </c>
      <c r="F119" s="10" t="s">
        <v>180</v>
      </c>
      <c r="G119" s="1">
        <v>223149</v>
      </c>
      <c r="M119" s="1">
        <v>25478</v>
      </c>
      <c r="N119" s="1">
        <v>197671</v>
      </c>
    </row>
    <row r="120" spans="1:13" ht="15">
      <c r="A120">
        <v>83</v>
      </c>
      <c r="C120" t="s">
        <v>73</v>
      </c>
      <c r="D120" t="s">
        <v>86</v>
      </c>
      <c r="E120" s="10" t="s">
        <v>181</v>
      </c>
      <c r="F120" s="10" t="s">
        <v>180</v>
      </c>
      <c r="G120" s="1">
        <v>128836</v>
      </c>
      <c r="M120" s="1">
        <v>128836</v>
      </c>
    </row>
    <row r="121" spans="1:13" ht="15">
      <c r="A121">
        <v>84</v>
      </c>
      <c r="C121" t="s">
        <v>73</v>
      </c>
      <c r="D121" t="s">
        <v>87</v>
      </c>
      <c r="E121" s="10" t="s">
        <v>181</v>
      </c>
      <c r="F121" s="10" t="s">
        <v>180</v>
      </c>
      <c r="G121" s="1">
        <v>143315</v>
      </c>
      <c r="M121" s="1">
        <v>143315</v>
      </c>
    </row>
    <row r="122" spans="1:14" ht="15">
      <c r="A122">
        <v>85</v>
      </c>
      <c r="C122" t="s">
        <v>73</v>
      </c>
      <c r="D122" t="s">
        <v>88</v>
      </c>
      <c r="E122" s="10" t="s">
        <v>181</v>
      </c>
      <c r="F122" s="10" t="s">
        <v>180</v>
      </c>
      <c r="G122" s="1">
        <v>145618</v>
      </c>
      <c r="M122" s="1">
        <v>64808</v>
      </c>
      <c r="N122" s="1">
        <v>80811</v>
      </c>
    </row>
    <row r="123" spans="1:14" ht="15">
      <c r="A123">
        <v>86</v>
      </c>
      <c r="C123" t="s">
        <v>73</v>
      </c>
      <c r="D123" t="s">
        <v>89</v>
      </c>
      <c r="E123" s="10" t="s">
        <v>181</v>
      </c>
      <c r="F123" s="10" t="s">
        <v>180</v>
      </c>
      <c r="G123" s="1">
        <v>141075</v>
      </c>
      <c r="N123" s="1">
        <v>141075</v>
      </c>
    </row>
    <row r="124" spans="3:16" s="11" customFormat="1" ht="12.75">
      <c r="C124" s="11" t="s">
        <v>197</v>
      </c>
      <c r="G124" s="15">
        <f>SUM(G108:G123)</f>
        <v>5208212</v>
      </c>
      <c r="H124" s="15"/>
      <c r="I124" s="15"/>
      <c r="J124" s="15"/>
      <c r="K124" s="15"/>
      <c r="L124" s="15"/>
      <c r="M124" s="15"/>
      <c r="N124" s="15"/>
      <c r="O124" s="15"/>
      <c r="P124" s="15"/>
    </row>
    <row r="126" spans="1:13" ht="15">
      <c r="A126">
        <v>87</v>
      </c>
      <c r="C126" t="s">
        <v>96</v>
      </c>
      <c r="D126" t="s">
        <v>97</v>
      </c>
      <c r="E126" s="10" t="s">
        <v>181</v>
      </c>
      <c r="F126" s="10" t="s">
        <v>182</v>
      </c>
      <c r="G126" s="1">
        <v>238876</v>
      </c>
      <c r="M126" s="1">
        <v>238876</v>
      </c>
    </row>
    <row r="127" spans="1:14" ht="15">
      <c r="A127">
        <v>88</v>
      </c>
      <c r="C127" t="s">
        <v>96</v>
      </c>
      <c r="D127" t="s">
        <v>98</v>
      </c>
      <c r="E127" s="10" t="s">
        <v>181</v>
      </c>
      <c r="F127" s="10" t="s">
        <v>182</v>
      </c>
      <c r="G127" s="1">
        <v>360380</v>
      </c>
      <c r="M127" s="1">
        <v>83805</v>
      </c>
      <c r="N127" s="1">
        <v>276575</v>
      </c>
    </row>
    <row r="128" spans="1:15" ht="15">
      <c r="A128">
        <v>89</v>
      </c>
      <c r="C128" t="s">
        <v>96</v>
      </c>
      <c r="D128" t="s">
        <v>99</v>
      </c>
      <c r="E128" s="10" t="s">
        <v>181</v>
      </c>
      <c r="F128" s="10" t="s">
        <v>182</v>
      </c>
      <c r="G128" s="1">
        <v>363888</v>
      </c>
      <c r="N128" s="1">
        <v>331536</v>
      </c>
      <c r="O128" s="1">
        <v>32352</v>
      </c>
    </row>
    <row r="129" spans="1:15" ht="15">
      <c r="A129">
        <v>90</v>
      </c>
      <c r="C129" t="s">
        <v>96</v>
      </c>
      <c r="D129" t="s">
        <v>100</v>
      </c>
      <c r="E129" s="10" t="s">
        <v>181</v>
      </c>
      <c r="F129" s="10" t="s">
        <v>182</v>
      </c>
      <c r="G129" s="1">
        <v>364644</v>
      </c>
      <c r="N129" s="1">
        <v>309295</v>
      </c>
      <c r="O129" s="1">
        <v>55349</v>
      </c>
    </row>
    <row r="130" spans="3:16" s="11" customFormat="1" ht="12.75">
      <c r="C130" s="11" t="s">
        <v>198</v>
      </c>
      <c r="G130" s="15">
        <f>SUM(G126:G129)</f>
        <v>1327788</v>
      </c>
      <c r="H130" s="15"/>
      <c r="I130" s="15"/>
      <c r="J130" s="15"/>
      <c r="K130" s="15"/>
      <c r="L130" s="15"/>
      <c r="M130" s="15"/>
      <c r="N130" s="15"/>
      <c r="O130" s="15"/>
      <c r="P130" s="15"/>
    </row>
    <row r="132" spans="1:16" ht="15">
      <c r="A132">
        <v>91</v>
      </c>
      <c r="B132">
        <v>19</v>
      </c>
      <c r="C132" t="s">
        <v>101</v>
      </c>
      <c r="D132" t="s">
        <v>102</v>
      </c>
      <c r="E132" s="10" t="s">
        <v>180</v>
      </c>
      <c r="F132" s="10" t="s">
        <v>181</v>
      </c>
      <c r="G132" s="1">
        <v>860314</v>
      </c>
      <c r="L132" s="1">
        <v>69094</v>
      </c>
      <c r="M132" s="1">
        <v>210857</v>
      </c>
      <c r="N132" s="1">
        <v>223747</v>
      </c>
      <c r="O132" s="1">
        <v>230570</v>
      </c>
      <c r="P132" s="1">
        <v>126047</v>
      </c>
    </row>
    <row r="133" spans="1:16" ht="15">
      <c r="A133">
        <v>92</v>
      </c>
      <c r="C133" t="s">
        <v>101</v>
      </c>
      <c r="D133" t="s">
        <v>103</v>
      </c>
      <c r="E133" s="10" t="s">
        <v>180</v>
      </c>
      <c r="F133" s="10" t="s">
        <v>181</v>
      </c>
      <c r="G133" s="1">
        <v>725465</v>
      </c>
      <c r="L133" s="1">
        <v>72622</v>
      </c>
      <c r="M133" s="1">
        <v>176059</v>
      </c>
      <c r="N133" s="1">
        <v>185681</v>
      </c>
      <c r="O133" s="1">
        <v>192910</v>
      </c>
      <c r="P133" s="1">
        <v>98193</v>
      </c>
    </row>
    <row r="134" spans="3:16" s="11" customFormat="1" ht="12.75">
      <c r="C134" s="11" t="s">
        <v>199</v>
      </c>
      <c r="G134" s="15">
        <f>SUM(G132:G133)</f>
        <v>1585779</v>
      </c>
      <c r="H134" s="15"/>
      <c r="I134" s="15"/>
      <c r="J134" s="15"/>
      <c r="K134" s="15"/>
      <c r="L134" s="15"/>
      <c r="M134" s="15"/>
      <c r="N134" s="15"/>
      <c r="O134" s="15"/>
      <c r="P134" s="15"/>
    </row>
    <row r="136" spans="1:15" ht="15">
      <c r="A136">
        <v>93</v>
      </c>
      <c r="B136">
        <v>21</v>
      </c>
      <c r="C136" t="s">
        <v>104</v>
      </c>
      <c r="D136" t="s">
        <v>10</v>
      </c>
      <c r="E136" s="10" t="s">
        <v>181</v>
      </c>
      <c r="F136" s="10" t="s">
        <v>181</v>
      </c>
      <c r="G136" s="15">
        <v>63168</v>
      </c>
      <c r="O136" s="1">
        <v>63168</v>
      </c>
    </row>
    <row r="137" spans="5:6" ht="15">
      <c r="E137" s="8"/>
      <c r="F137" s="8"/>
    </row>
    <row r="138" spans="1:15" ht="15">
      <c r="A138">
        <v>94</v>
      </c>
      <c r="B138">
        <v>22</v>
      </c>
      <c r="C138" t="s">
        <v>105</v>
      </c>
      <c r="D138" t="s">
        <v>10</v>
      </c>
      <c r="E138" s="10" t="s">
        <v>182</v>
      </c>
      <c r="F138" s="10" t="s">
        <v>181</v>
      </c>
      <c r="G138" s="15">
        <v>174773</v>
      </c>
      <c r="N138" s="1">
        <v>105738</v>
      </c>
      <c r="O138" s="1">
        <v>69035</v>
      </c>
    </row>
    <row r="140" spans="1:13" ht="15">
      <c r="A140">
        <v>95</v>
      </c>
      <c r="B140">
        <v>31</v>
      </c>
      <c r="C140" t="s">
        <v>106</v>
      </c>
      <c r="D140" t="s">
        <v>107</v>
      </c>
      <c r="E140" s="10" t="s">
        <v>180</v>
      </c>
      <c r="F140" s="10" t="s">
        <v>181</v>
      </c>
      <c r="G140" s="1">
        <v>101119</v>
      </c>
      <c r="L140" s="1">
        <v>16221</v>
      </c>
      <c r="M140" s="1">
        <v>84898</v>
      </c>
    </row>
    <row r="141" spans="1:13" ht="15">
      <c r="A141">
        <v>96</v>
      </c>
      <c r="C141" t="s">
        <v>106</v>
      </c>
      <c r="D141" t="s">
        <v>108</v>
      </c>
      <c r="E141" s="10" t="s">
        <v>180</v>
      </c>
      <c r="F141" s="10" t="s">
        <v>181</v>
      </c>
      <c r="G141" s="1">
        <v>71824</v>
      </c>
      <c r="L141" s="1">
        <v>68864</v>
      </c>
      <c r="M141" s="1">
        <v>2959</v>
      </c>
    </row>
    <row r="142" spans="1:13" ht="15">
      <c r="A142">
        <v>97</v>
      </c>
      <c r="C142" t="s">
        <v>106</v>
      </c>
      <c r="D142" t="s">
        <v>7</v>
      </c>
      <c r="E142" s="10" t="s">
        <v>180</v>
      </c>
      <c r="F142" s="10" t="s">
        <v>181</v>
      </c>
      <c r="G142" s="1">
        <v>48277</v>
      </c>
      <c r="L142" s="1">
        <v>44257</v>
      </c>
      <c r="M142" s="1">
        <v>4020</v>
      </c>
    </row>
    <row r="143" spans="1:12" ht="15">
      <c r="A143">
        <v>98</v>
      </c>
      <c r="C143" t="s">
        <v>106</v>
      </c>
      <c r="D143" t="s">
        <v>8</v>
      </c>
      <c r="E143" s="10" t="s">
        <v>180</v>
      </c>
      <c r="F143" s="10" t="s">
        <v>181</v>
      </c>
      <c r="G143" s="1">
        <v>57948</v>
      </c>
      <c r="L143" s="1">
        <v>57948</v>
      </c>
    </row>
    <row r="144" spans="1:13" ht="15">
      <c r="A144">
        <v>99</v>
      </c>
      <c r="C144" t="s">
        <v>106</v>
      </c>
      <c r="D144" t="s">
        <v>109</v>
      </c>
      <c r="E144" s="10" t="s">
        <v>180</v>
      </c>
      <c r="F144" s="10" t="s">
        <v>181</v>
      </c>
      <c r="G144" s="1">
        <v>14292</v>
      </c>
      <c r="M144" s="1">
        <v>14292</v>
      </c>
    </row>
    <row r="145" spans="3:16" s="11" customFormat="1" ht="15.75">
      <c r="C145" s="11" t="s">
        <v>200</v>
      </c>
      <c r="E145" s="13"/>
      <c r="F145" s="13"/>
      <c r="G145" s="15">
        <f>SUM(G140:G144)</f>
        <v>293460</v>
      </c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5:6" ht="15">
      <c r="E146" s="7"/>
      <c r="F146" s="7"/>
    </row>
    <row r="147" spans="1:15" ht="15">
      <c r="A147">
        <v>100</v>
      </c>
      <c r="B147">
        <v>36</v>
      </c>
      <c r="C147" t="s">
        <v>110</v>
      </c>
      <c r="D147" t="s">
        <v>10</v>
      </c>
      <c r="E147" s="10" t="s">
        <v>180</v>
      </c>
      <c r="F147" s="10" t="s">
        <v>181</v>
      </c>
      <c r="G147" s="15">
        <v>26135</v>
      </c>
      <c r="O147" s="1">
        <v>26135</v>
      </c>
    </row>
    <row r="148" spans="5:6" ht="15">
      <c r="E148" s="7"/>
      <c r="F148" s="7"/>
    </row>
    <row r="149" spans="1:15" ht="15">
      <c r="A149">
        <v>101</v>
      </c>
      <c r="B149">
        <v>38</v>
      </c>
      <c r="C149" t="s">
        <v>111</v>
      </c>
      <c r="D149" t="s">
        <v>10</v>
      </c>
      <c r="E149" s="10" t="s">
        <v>182</v>
      </c>
      <c r="F149" s="10" t="s">
        <v>182</v>
      </c>
      <c r="G149" s="15">
        <v>255177</v>
      </c>
      <c r="N149" s="1">
        <v>103182</v>
      </c>
      <c r="O149" s="1">
        <v>151995</v>
      </c>
    </row>
    <row r="151" spans="1:15" ht="15">
      <c r="A151">
        <v>102</v>
      </c>
      <c r="B151">
        <v>39</v>
      </c>
      <c r="C151" t="s">
        <v>112</v>
      </c>
      <c r="D151" t="s">
        <v>10</v>
      </c>
      <c r="E151" s="10" t="s">
        <v>180</v>
      </c>
      <c r="F151" s="10" t="s">
        <v>181</v>
      </c>
      <c r="G151" s="15">
        <v>132944</v>
      </c>
      <c r="L151" s="1">
        <v>11593</v>
      </c>
      <c r="M151" s="1">
        <v>29228</v>
      </c>
      <c r="N151" s="1">
        <v>30085</v>
      </c>
      <c r="O151" s="1">
        <v>62038</v>
      </c>
    </row>
    <row r="152" spans="5:6" ht="15">
      <c r="E152" s="7"/>
      <c r="F152" s="7"/>
    </row>
    <row r="153" spans="1:12" ht="15">
      <c r="A153">
        <v>103</v>
      </c>
      <c r="B153">
        <v>41</v>
      </c>
      <c r="C153" t="s">
        <v>113</v>
      </c>
      <c r="D153" t="s">
        <v>10</v>
      </c>
      <c r="E153" s="10" t="s">
        <v>180</v>
      </c>
      <c r="F153" s="10" t="s">
        <v>181</v>
      </c>
      <c r="G153" s="1">
        <v>-104100</v>
      </c>
      <c r="L153" s="1">
        <v>-104100</v>
      </c>
    </row>
    <row r="154" spans="1:15" ht="15">
      <c r="A154">
        <v>104</v>
      </c>
      <c r="C154" t="s">
        <v>113</v>
      </c>
      <c r="D154" t="s">
        <v>114</v>
      </c>
      <c r="E154" s="10" t="s">
        <v>180</v>
      </c>
      <c r="F154" s="10" t="s">
        <v>181</v>
      </c>
      <c r="G154" s="1">
        <v>123693</v>
      </c>
      <c r="N154" s="1">
        <v>49623</v>
      </c>
      <c r="O154" s="1">
        <v>74070</v>
      </c>
    </row>
    <row r="155" spans="1:15" ht="15">
      <c r="A155">
        <v>105</v>
      </c>
      <c r="C155" t="s">
        <v>113</v>
      </c>
      <c r="D155" t="s">
        <v>115</v>
      </c>
      <c r="E155" s="10" t="s">
        <v>180</v>
      </c>
      <c r="F155" s="10" t="s">
        <v>181</v>
      </c>
      <c r="G155" s="1">
        <v>34846</v>
      </c>
      <c r="N155" s="1">
        <v>8207</v>
      </c>
      <c r="O155" s="1">
        <v>26639</v>
      </c>
    </row>
    <row r="156" spans="3:16" s="11" customFormat="1" ht="15.75">
      <c r="C156" s="11" t="s">
        <v>201</v>
      </c>
      <c r="E156" s="13"/>
      <c r="F156" s="13"/>
      <c r="G156" s="15">
        <f>SUM(G153:G155)</f>
        <v>54439</v>
      </c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5:6" ht="15">
      <c r="E157" s="7"/>
      <c r="F157" s="7"/>
    </row>
    <row r="158" spans="1:15" ht="15">
      <c r="A158">
        <v>106</v>
      </c>
      <c r="B158">
        <v>43</v>
      </c>
      <c r="C158" t="s">
        <v>116</v>
      </c>
      <c r="D158" t="s">
        <v>117</v>
      </c>
      <c r="E158" s="10" t="s">
        <v>180</v>
      </c>
      <c r="F158" s="10" t="s">
        <v>181</v>
      </c>
      <c r="G158" s="15">
        <v>602831</v>
      </c>
      <c r="M158" s="1">
        <v>10991</v>
      </c>
      <c r="N158" s="1">
        <v>273787</v>
      </c>
      <c r="O158" s="1">
        <v>318052</v>
      </c>
    </row>
    <row r="160" spans="1:15" ht="15">
      <c r="A160">
        <v>107</v>
      </c>
      <c r="B160">
        <v>44</v>
      </c>
      <c r="C160" t="s">
        <v>118</v>
      </c>
      <c r="D160" t="s">
        <v>119</v>
      </c>
      <c r="E160" s="10" t="s">
        <v>182</v>
      </c>
      <c r="F160" s="10" t="s">
        <v>181</v>
      </c>
      <c r="G160" s="1">
        <v>463078</v>
      </c>
      <c r="N160" s="1">
        <v>202408</v>
      </c>
      <c r="O160" s="1">
        <v>260670</v>
      </c>
    </row>
    <row r="161" spans="1:15" ht="15">
      <c r="A161">
        <v>108</v>
      </c>
      <c r="C161" t="s">
        <v>118</v>
      </c>
      <c r="D161" t="s">
        <v>120</v>
      </c>
      <c r="E161" s="10" t="s">
        <v>182</v>
      </c>
      <c r="F161" s="10" t="s">
        <v>181</v>
      </c>
      <c r="G161" s="1">
        <v>85437</v>
      </c>
      <c r="O161" s="1">
        <v>85437</v>
      </c>
    </row>
    <row r="162" spans="1:15" ht="15">
      <c r="A162">
        <v>109</v>
      </c>
      <c r="C162" t="s">
        <v>118</v>
      </c>
      <c r="D162" t="s">
        <v>121</v>
      </c>
      <c r="E162" s="10" t="s">
        <v>182</v>
      </c>
      <c r="F162" s="10" t="s">
        <v>181</v>
      </c>
      <c r="G162" s="1">
        <v>14772</v>
      </c>
      <c r="O162" s="1">
        <v>14772</v>
      </c>
    </row>
    <row r="163" spans="1:15" ht="15">
      <c r="A163">
        <v>110</v>
      </c>
      <c r="C163" t="s">
        <v>118</v>
      </c>
      <c r="D163" t="s">
        <v>122</v>
      </c>
      <c r="E163" s="10" t="s">
        <v>182</v>
      </c>
      <c r="F163" s="10" t="s">
        <v>181</v>
      </c>
      <c r="G163" s="1">
        <v>219849</v>
      </c>
      <c r="N163" s="1">
        <v>44412</v>
      </c>
      <c r="O163" s="1">
        <v>175438</v>
      </c>
    </row>
    <row r="164" spans="1:15" ht="15">
      <c r="A164">
        <v>111</v>
      </c>
      <c r="C164" t="s">
        <v>118</v>
      </c>
      <c r="D164" t="s">
        <v>123</v>
      </c>
      <c r="E164" s="10" t="s">
        <v>182</v>
      </c>
      <c r="F164" s="10" t="s">
        <v>181</v>
      </c>
      <c r="G164" s="1">
        <v>282554</v>
      </c>
      <c r="N164" s="1">
        <v>79429</v>
      </c>
      <c r="O164" s="1">
        <v>203125</v>
      </c>
    </row>
    <row r="165" spans="3:16" s="11" customFormat="1" ht="12.75">
      <c r="C165" s="11" t="s">
        <v>202</v>
      </c>
      <c r="G165" s="15">
        <f>SUM(G160:G164)</f>
        <v>1065690</v>
      </c>
      <c r="H165" s="15"/>
      <c r="I165" s="15"/>
      <c r="J165" s="15"/>
      <c r="K165" s="15"/>
      <c r="L165" s="15"/>
      <c r="M165" s="15"/>
      <c r="N165" s="15"/>
      <c r="O165" s="15"/>
      <c r="P165" s="15"/>
    </row>
    <row r="167" spans="1:15" ht="15">
      <c r="A167">
        <v>112</v>
      </c>
      <c r="B167">
        <v>45</v>
      </c>
      <c r="C167" t="s">
        <v>124</v>
      </c>
      <c r="D167" t="s">
        <v>125</v>
      </c>
      <c r="E167" s="10" t="s">
        <v>180</v>
      </c>
      <c r="F167" s="10" t="s">
        <v>181</v>
      </c>
      <c r="G167" s="1">
        <v>215142</v>
      </c>
      <c r="N167" s="1">
        <v>214748</v>
      </c>
      <c r="O167" s="1">
        <v>395</v>
      </c>
    </row>
    <row r="168" spans="1:15" ht="15">
      <c r="A168">
        <v>113</v>
      </c>
      <c r="C168" t="s">
        <v>124</v>
      </c>
      <c r="D168" t="s">
        <v>126</v>
      </c>
      <c r="E168" s="10" t="s">
        <v>180</v>
      </c>
      <c r="F168" s="10" t="s">
        <v>181</v>
      </c>
      <c r="G168" s="1">
        <v>199076</v>
      </c>
      <c r="N168" s="1">
        <v>105373</v>
      </c>
      <c r="O168" s="1">
        <v>93703</v>
      </c>
    </row>
    <row r="169" spans="1:16" ht="15">
      <c r="A169">
        <v>114</v>
      </c>
      <c r="C169" t="s">
        <v>124</v>
      </c>
      <c r="D169" t="s">
        <v>127</v>
      </c>
      <c r="E169" s="10" t="s">
        <v>180</v>
      </c>
      <c r="F169" s="10" t="s">
        <v>181</v>
      </c>
      <c r="G169" s="1">
        <v>270550</v>
      </c>
      <c r="N169" s="1">
        <v>35472</v>
      </c>
      <c r="O169" s="1">
        <v>130757</v>
      </c>
      <c r="P169" s="1">
        <v>104322</v>
      </c>
    </row>
    <row r="170" spans="3:16" s="11" customFormat="1" ht="12.75">
      <c r="C170" s="11" t="s">
        <v>204</v>
      </c>
      <c r="G170" s="15">
        <f>SUM(G167:G169)</f>
        <v>684768</v>
      </c>
      <c r="H170" s="15"/>
      <c r="I170" s="15"/>
      <c r="J170" s="15"/>
      <c r="K170" s="15"/>
      <c r="L170" s="15"/>
      <c r="M170" s="15"/>
      <c r="N170" s="15"/>
      <c r="O170" s="15"/>
      <c r="P170" s="15"/>
    </row>
    <row r="172" spans="1:15" ht="15">
      <c r="A172">
        <v>115</v>
      </c>
      <c r="B172">
        <v>51</v>
      </c>
      <c r="C172" t="s">
        <v>128</v>
      </c>
      <c r="D172" t="s">
        <v>10</v>
      </c>
      <c r="E172" s="10" t="s">
        <v>182</v>
      </c>
      <c r="F172" s="10" t="s">
        <v>181</v>
      </c>
      <c r="G172" s="15">
        <v>144271</v>
      </c>
      <c r="N172" s="1">
        <v>7328</v>
      </c>
      <c r="O172" s="1">
        <v>136942</v>
      </c>
    </row>
    <row r="174" spans="1:15" ht="15">
      <c r="A174">
        <v>116</v>
      </c>
      <c r="B174">
        <v>52</v>
      </c>
      <c r="C174" t="s">
        <v>129</v>
      </c>
      <c r="D174" t="s">
        <v>10</v>
      </c>
      <c r="E174" s="10" t="s">
        <v>182</v>
      </c>
      <c r="F174" s="10" t="s">
        <v>181</v>
      </c>
      <c r="G174" s="15">
        <v>198607</v>
      </c>
      <c r="N174" s="1">
        <v>30670</v>
      </c>
      <c r="O174" s="1">
        <v>167936</v>
      </c>
    </row>
    <row r="176" spans="1:15" ht="15">
      <c r="A176">
        <v>117</v>
      </c>
      <c r="B176">
        <v>53</v>
      </c>
      <c r="C176" t="s">
        <v>130</v>
      </c>
      <c r="D176" t="s">
        <v>10</v>
      </c>
      <c r="E176" s="10" t="s">
        <v>182</v>
      </c>
      <c r="F176" s="10" t="s">
        <v>181</v>
      </c>
      <c r="G176" s="15">
        <v>165118</v>
      </c>
      <c r="N176" s="1">
        <v>22774</v>
      </c>
      <c r="O176" s="1">
        <v>142344</v>
      </c>
    </row>
    <row r="178" spans="1:16" ht="15">
      <c r="A178">
        <v>118</v>
      </c>
      <c r="B178">
        <v>54</v>
      </c>
      <c r="C178" t="s">
        <v>131</v>
      </c>
      <c r="D178" t="s">
        <v>10</v>
      </c>
      <c r="E178" s="10" t="s">
        <v>182</v>
      </c>
      <c r="F178" s="10" t="s">
        <v>182</v>
      </c>
      <c r="G178" s="15">
        <v>205716</v>
      </c>
      <c r="N178" s="1">
        <v>4387</v>
      </c>
      <c r="O178" s="1">
        <v>197883</v>
      </c>
      <c r="P178" s="1">
        <v>3446</v>
      </c>
    </row>
    <row r="180" spans="1:15" ht="15">
      <c r="A180">
        <v>119</v>
      </c>
      <c r="B180">
        <v>55</v>
      </c>
      <c r="C180" t="s">
        <v>132</v>
      </c>
      <c r="D180" t="s">
        <v>10</v>
      </c>
      <c r="E180" s="10" t="s">
        <v>182</v>
      </c>
      <c r="F180" s="10" t="s">
        <v>181</v>
      </c>
      <c r="G180" s="15">
        <v>129109</v>
      </c>
      <c r="N180" s="1">
        <v>16740</v>
      </c>
      <c r="O180" s="1">
        <v>112370</v>
      </c>
    </row>
    <row r="181" spans="5:6" ht="15">
      <c r="E181" s="8"/>
      <c r="F181" s="8"/>
    </row>
    <row r="182" spans="1:15" ht="15">
      <c r="A182">
        <v>120</v>
      </c>
      <c r="B182">
        <v>56</v>
      </c>
      <c r="C182" t="s">
        <v>133</v>
      </c>
      <c r="D182" t="s">
        <v>10</v>
      </c>
      <c r="E182" s="10" t="s">
        <v>181</v>
      </c>
      <c r="F182" s="10" t="s">
        <v>182</v>
      </c>
      <c r="G182" s="15">
        <v>223144</v>
      </c>
      <c r="N182" s="1">
        <v>7055</v>
      </c>
      <c r="O182" s="1">
        <v>216089</v>
      </c>
    </row>
    <row r="184" spans="1:15" ht="15">
      <c r="A184">
        <v>121</v>
      </c>
      <c r="B184">
        <v>58</v>
      </c>
      <c r="C184" t="s">
        <v>134</v>
      </c>
      <c r="D184" t="s">
        <v>10</v>
      </c>
      <c r="E184" s="10" t="s">
        <v>180</v>
      </c>
      <c r="F184" s="10" t="s">
        <v>181</v>
      </c>
      <c r="G184" s="15">
        <v>69144</v>
      </c>
      <c r="L184" s="1">
        <v>7116</v>
      </c>
      <c r="M184" s="1">
        <v>24174</v>
      </c>
      <c r="N184" s="1">
        <v>18611</v>
      </c>
      <c r="O184" s="1">
        <v>19243</v>
      </c>
    </row>
    <row r="185" spans="5:6" ht="15">
      <c r="E185" s="8"/>
      <c r="F185" s="8"/>
    </row>
    <row r="186" spans="1:14" ht="15">
      <c r="A186">
        <v>122</v>
      </c>
      <c r="B186">
        <v>61</v>
      </c>
      <c r="C186" t="s">
        <v>135</v>
      </c>
      <c r="D186" t="s">
        <v>136</v>
      </c>
      <c r="E186" s="10" t="s">
        <v>181</v>
      </c>
      <c r="F186" s="10" t="s">
        <v>181</v>
      </c>
      <c r="G186" s="15">
        <v>49628</v>
      </c>
      <c r="N186" s="1">
        <v>49628</v>
      </c>
    </row>
    <row r="187" spans="5:6" ht="15">
      <c r="E187" s="8"/>
      <c r="F187" s="8"/>
    </row>
    <row r="188" spans="1:15" ht="15">
      <c r="A188">
        <v>123</v>
      </c>
      <c r="B188">
        <v>62</v>
      </c>
      <c r="C188" t="s">
        <v>137</v>
      </c>
      <c r="D188" t="s">
        <v>138</v>
      </c>
      <c r="E188" s="10" t="s">
        <v>181</v>
      </c>
      <c r="F188" s="10" t="s">
        <v>182</v>
      </c>
      <c r="G188" s="1">
        <v>87585</v>
      </c>
      <c r="N188" s="1">
        <v>19501</v>
      </c>
      <c r="O188" s="1">
        <v>68084</v>
      </c>
    </row>
    <row r="189" spans="1:15" ht="15">
      <c r="A189">
        <v>124</v>
      </c>
      <c r="C189" t="s">
        <v>137</v>
      </c>
      <c r="D189" t="s">
        <v>139</v>
      </c>
      <c r="E189" s="10" t="s">
        <v>181</v>
      </c>
      <c r="F189" s="10" t="s">
        <v>182</v>
      </c>
      <c r="G189" s="1">
        <v>88514</v>
      </c>
      <c r="N189" s="1">
        <v>21969</v>
      </c>
      <c r="O189" s="1">
        <v>66545</v>
      </c>
    </row>
    <row r="190" spans="1:16" ht="15">
      <c r="A190">
        <v>125</v>
      </c>
      <c r="C190" t="s">
        <v>137</v>
      </c>
      <c r="D190" t="s">
        <v>140</v>
      </c>
      <c r="E190" s="10" t="s">
        <v>181</v>
      </c>
      <c r="F190" s="10" t="s">
        <v>182</v>
      </c>
      <c r="G190" s="1">
        <v>487372</v>
      </c>
      <c r="N190" s="1">
        <v>155031</v>
      </c>
      <c r="O190" s="1">
        <v>331767</v>
      </c>
      <c r="P190" s="1">
        <v>574</v>
      </c>
    </row>
    <row r="191" spans="3:16" s="11" customFormat="1" ht="12.75">
      <c r="C191" s="11" t="s">
        <v>205</v>
      </c>
      <c r="G191" s="15">
        <f>SUM(G188:G190)</f>
        <v>663471</v>
      </c>
      <c r="H191" s="15"/>
      <c r="I191" s="15"/>
      <c r="J191" s="15"/>
      <c r="K191" s="15"/>
      <c r="L191" s="15"/>
      <c r="M191" s="15"/>
      <c r="N191" s="15"/>
      <c r="O191" s="15"/>
      <c r="P191" s="15"/>
    </row>
    <row r="193" spans="1:14" ht="15">
      <c r="A193">
        <v>126</v>
      </c>
      <c r="B193">
        <v>63</v>
      </c>
      <c r="C193" t="s">
        <v>141</v>
      </c>
      <c r="D193" t="s">
        <v>10</v>
      </c>
      <c r="E193" s="10" t="s">
        <v>181</v>
      </c>
      <c r="F193" s="10" t="s">
        <v>181</v>
      </c>
      <c r="G193" s="15">
        <v>116634</v>
      </c>
      <c r="N193" s="1">
        <v>116634</v>
      </c>
    </row>
    <row r="194" spans="5:6" ht="15">
      <c r="E194" s="8"/>
      <c r="F194" s="8"/>
    </row>
    <row r="195" spans="1:15" ht="15">
      <c r="A195">
        <v>127</v>
      </c>
      <c r="B195">
        <v>64</v>
      </c>
      <c r="C195" t="s">
        <v>142</v>
      </c>
      <c r="D195" t="s">
        <v>10</v>
      </c>
      <c r="E195" s="10" t="s">
        <v>181</v>
      </c>
      <c r="F195" s="10" t="s">
        <v>182</v>
      </c>
      <c r="G195" s="15">
        <v>548642</v>
      </c>
      <c r="N195" s="1">
        <v>229579</v>
      </c>
      <c r="O195" s="1">
        <v>319063</v>
      </c>
    </row>
    <row r="197" spans="1:14" ht="15">
      <c r="A197">
        <v>128</v>
      </c>
      <c r="B197">
        <v>73</v>
      </c>
      <c r="C197" t="s">
        <v>143</v>
      </c>
      <c r="D197" t="s">
        <v>10</v>
      </c>
      <c r="E197" s="10" t="s">
        <v>181</v>
      </c>
      <c r="F197" s="10" t="s">
        <v>181</v>
      </c>
      <c r="G197" s="15">
        <v>204492</v>
      </c>
      <c r="L197" s="1">
        <v>2485</v>
      </c>
      <c r="N197" s="1">
        <v>202007</v>
      </c>
    </row>
    <row r="199" spans="1:16" ht="15">
      <c r="A199">
        <v>129</v>
      </c>
      <c r="B199">
        <v>74</v>
      </c>
      <c r="C199" t="s">
        <v>144</v>
      </c>
      <c r="D199" t="s">
        <v>10</v>
      </c>
      <c r="E199" s="10" t="s">
        <v>181</v>
      </c>
      <c r="F199" s="10" t="s">
        <v>182</v>
      </c>
      <c r="G199" s="15">
        <v>1429863</v>
      </c>
      <c r="L199" s="1">
        <v>-308300</v>
      </c>
      <c r="M199" s="1">
        <v>22746</v>
      </c>
      <c r="N199" s="1">
        <v>481530</v>
      </c>
      <c r="O199" s="1">
        <v>927371</v>
      </c>
      <c r="P199" s="1">
        <v>306517</v>
      </c>
    </row>
    <row r="201" spans="1:16" ht="15">
      <c r="A201">
        <v>130</v>
      </c>
      <c r="B201">
        <v>75</v>
      </c>
      <c r="C201" t="s">
        <v>145</v>
      </c>
      <c r="D201" t="s">
        <v>10</v>
      </c>
      <c r="E201" s="10" t="s">
        <v>181</v>
      </c>
      <c r="F201" s="10" t="s">
        <v>182</v>
      </c>
      <c r="G201" s="15">
        <v>1436581</v>
      </c>
      <c r="N201" s="1">
        <v>241070</v>
      </c>
      <c r="O201" s="1">
        <v>887133</v>
      </c>
      <c r="P201" s="1">
        <v>308378</v>
      </c>
    </row>
    <row r="203" spans="1:16" ht="15">
      <c r="A203">
        <v>131</v>
      </c>
      <c r="C203" t="s">
        <v>146</v>
      </c>
      <c r="D203" t="s">
        <v>10</v>
      </c>
      <c r="E203" s="10" t="s">
        <v>181</v>
      </c>
      <c r="F203" s="10" t="s">
        <v>182</v>
      </c>
      <c r="G203" s="15">
        <v>4645955</v>
      </c>
      <c r="N203" s="1">
        <v>1472809</v>
      </c>
      <c r="O203" s="1">
        <v>2405983</v>
      </c>
      <c r="P203" s="1">
        <v>767162</v>
      </c>
    </row>
    <row r="205" spans="1:15" ht="15">
      <c r="A205">
        <v>132</v>
      </c>
      <c r="B205">
        <v>76</v>
      </c>
      <c r="C205" t="s">
        <v>147</v>
      </c>
      <c r="D205" t="s">
        <v>10</v>
      </c>
      <c r="E205" s="10" t="s">
        <v>181</v>
      </c>
      <c r="F205" s="10" t="s">
        <v>181</v>
      </c>
      <c r="G205" s="15">
        <v>414042</v>
      </c>
      <c r="N205" s="1">
        <v>149912</v>
      </c>
      <c r="O205" s="1">
        <v>264130</v>
      </c>
    </row>
    <row r="207" spans="1:12" ht="15">
      <c r="A207">
        <v>133</v>
      </c>
      <c r="B207">
        <v>81</v>
      </c>
      <c r="C207" t="s">
        <v>148</v>
      </c>
      <c r="D207" t="s">
        <v>14</v>
      </c>
      <c r="E207" s="10" t="s">
        <v>180</v>
      </c>
      <c r="F207" s="10" t="s">
        <v>181</v>
      </c>
      <c r="G207" s="1">
        <v>4527</v>
      </c>
      <c r="L207" s="1">
        <v>4527</v>
      </c>
    </row>
    <row r="208" spans="1:16" ht="15">
      <c r="A208">
        <v>134</v>
      </c>
      <c r="C208" t="s">
        <v>148</v>
      </c>
      <c r="D208" t="s">
        <v>10</v>
      </c>
      <c r="E208" s="10" t="s">
        <v>180</v>
      </c>
      <c r="F208" s="10" t="s">
        <v>181</v>
      </c>
      <c r="G208" s="1">
        <v>3529375</v>
      </c>
      <c r="L208" s="1">
        <v>314353</v>
      </c>
      <c r="M208" s="1">
        <v>895411</v>
      </c>
      <c r="N208" s="1">
        <v>1014940</v>
      </c>
      <c r="O208" s="1">
        <v>962045</v>
      </c>
      <c r="P208" s="1">
        <v>342626</v>
      </c>
    </row>
    <row r="209" spans="1:16" ht="15">
      <c r="A209">
        <v>135</v>
      </c>
      <c r="C209" t="s">
        <v>149</v>
      </c>
      <c r="D209" t="s">
        <v>10</v>
      </c>
      <c r="E209" s="10" t="s">
        <v>180</v>
      </c>
      <c r="F209" s="10" t="s">
        <v>181</v>
      </c>
      <c r="G209" s="1">
        <v>496740</v>
      </c>
      <c r="L209" s="1">
        <v>60420</v>
      </c>
      <c r="M209" s="1">
        <v>158720</v>
      </c>
      <c r="N209" s="1">
        <v>158720</v>
      </c>
      <c r="O209" s="1">
        <v>96622</v>
      </c>
      <c r="P209" s="1">
        <v>22258</v>
      </c>
    </row>
    <row r="210" spans="3:16" s="11" customFormat="1" ht="12.75">
      <c r="C210" s="11" t="s">
        <v>206</v>
      </c>
      <c r="G210" s="15">
        <f>SUM(G207:G209)</f>
        <v>4030642</v>
      </c>
      <c r="H210" s="15"/>
      <c r="I210" s="15"/>
      <c r="J210" s="15"/>
      <c r="K210" s="15"/>
      <c r="L210" s="15"/>
      <c r="M210" s="15"/>
      <c r="N210" s="15"/>
      <c r="O210" s="15"/>
      <c r="P210" s="15"/>
    </row>
    <row r="212" spans="1:12" ht="15">
      <c r="A212">
        <v>136</v>
      </c>
      <c r="B212">
        <v>82</v>
      </c>
      <c r="C212" t="s">
        <v>150</v>
      </c>
      <c r="D212" t="s">
        <v>14</v>
      </c>
      <c r="E212" s="10" t="s">
        <v>180</v>
      </c>
      <c r="F212" s="10" t="s">
        <v>181</v>
      </c>
      <c r="G212" s="1">
        <v>30228</v>
      </c>
      <c r="L212" s="1">
        <v>30228</v>
      </c>
    </row>
    <row r="213" spans="1:16" ht="15">
      <c r="A213">
        <v>137</v>
      </c>
      <c r="C213" t="s">
        <v>150</v>
      </c>
      <c r="D213" t="s">
        <v>10</v>
      </c>
      <c r="E213" s="10" t="s">
        <v>180</v>
      </c>
      <c r="F213" s="10" t="s">
        <v>181</v>
      </c>
      <c r="G213" s="1">
        <v>2428994</v>
      </c>
      <c r="L213" s="1">
        <v>288274</v>
      </c>
      <c r="M213" s="1">
        <v>642476</v>
      </c>
      <c r="N213" s="1">
        <v>640093</v>
      </c>
      <c r="O213" s="1">
        <v>637522</v>
      </c>
      <c r="P213" s="1">
        <v>220630</v>
      </c>
    </row>
    <row r="214" spans="3:16" s="11" customFormat="1" ht="12.75">
      <c r="C214" s="11" t="s">
        <v>207</v>
      </c>
      <c r="G214" s="15">
        <f>SUM(G212:G213)</f>
        <v>2459222</v>
      </c>
      <c r="H214" s="15"/>
      <c r="I214" s="15"/>
      <c r="J214" s="15"/>
      <c r="K214" s="15"/>
      <c r="L214" s="15"/>
      <c r="M214" s="15"/>
      <c r="N214" s="15"/>
      <c r="O214" s="15"/>
      <c r="P214" s="15"/>
    </row>
    <row r="216" spans="1:16" ht="15">
      <c r="A216">
        <v>138</v>
      </c>
      <c r="C216" t="s">
        <v>151</v>
      </c>
      <c r="D216" t="s">
        <v>10</v>
      </c>
      <c r="E216" s="10" t="s">
        <v>182</v>
      </c>
      <c r="F216" s="10" t="s">
        <v>182</v>
      </c>
      <c r="G216" s="15">
        <v>1361515</v>
      </c>
      <c r="L216" s="1">
        <v>149141</v>
      </c>
      <c r="M216" s="1">
        <v>351746</v>
      </c>
      <c r="N216" s="1">
        <v>350339</v>
      </c>
      <c r="O216" s="1">
        <v>348933</v>
      </c>
      <c r="P216" s="1">
        <v>161356</v>
      </c>
    </row>
    <row r="218" spans="1:16" ht="15">
      <c r="A218">
        <v>139</v>
      </c>
      <c r="C218" t="s">
        <v>152</v>
      </c>
      <c r="D218" t="s">
        <v>10</v>
      </c>
      <c r="E218" s="10" t="s">
        <v>182</v>
      </c>
      <c r="F218" s="10" t="s">
        <v>182</v>
      </c>
      <c r="G218" s="15">
        <v>1329945</v>
      </c>
      <c r="L218" s="1">
        <v>345987</v>
      </c>
      <c r="M218" s="1">
        <v>283072</v>
      </c>
      <c r="N218" s="1">
        <v>281940</v>
      </c>
      <c r="O218" s="1">
        <v>280807</v>
      </c>
      <c r="P218" s="1">
        <v>138139</v>
      </c>
    </row>
    <row r="220" spans="1:16" ht="15">
      <c r="A220">
        <v>140</v>
      </c>
      <c r="C220" t="s">
        <v>153</v>
      </c>
      <c r="D220" t="s">
        <v>10</v>
      </c>
      <c r="E220" s="10" t="s">
        <v>181</v>
      </c>
      <c r="F220" s="10" t="s">
        <v>180</v>
      </c>
      <c r="G220" s="15">
        <v>598301</v>
      </c>
      <c r="L220" s="1">
        <v>111110</v>
      </c>
      <c r="M220" s="1">
        <v>278888</v>
      </c>
      <c r="N220" s="1">
        <v>136829</v>
      </c>
      <c r="O220" s="1">
        <v>55501</v>
      </c>
      <c r="P220" s="1">
        <v>15972</v>
      </c>
    </row>
    <row r="222" spans="1:12" ht="15">
      <c r="A222">
        <v>141</v>
      </c>
      <c r="C222" t="s">
        <v>154</v>
      </c>
      <c r="D222" t="s">
        <v>14</v>
      </c>
      <c r="E222" s="10" t="s">
        <v>180</v>
      </c>
      <c r="F222" s="10" t="s">
        <v>181</v>
      </c>
      <c r="G222" s="15">
        <v>19201</v>
      </c>
      <c r="L222" s="1">
        <v>19201</v>
      </c>
    </row>
    <row r="224" spans="1:16" ht="15">
      <c r="A224">
        <v>142</v>
      </c>
      <c r="C224" t="s">
        <v>155</v>
      </c>
      <c r="D224" t="s">
        <v>14</v>
      </c>
      <c r="E224" s="10" t="s">
        <v>180</v>
      </c>
      <c r="F224" s="10" t="s">
        <v>181</v>
      </c>
      <c r="G224" s="15">
        <v>134641</v>
      </c>
      <c r="L224" s="1">
        <v>24296</v>
      </c>
      <c r="M224" s="1">
        <v>33874</v>
      </c>
      <c r="N224" s="1">
        <v>34530</v>
      </c>
      <c r="O224" s="1">
        <v>35947</v>
      </c>
      <c r="P224" s="1">
        <v>5994</v>
      </c>
    </row>
    <row r="226" spans="1:16" ht="15">
      <c r="A226">
        <v>143</v>
      </c>
      <c r="B226">
        <v>85</v>
      </c>
      <c r="C226" t="s">
        <v>156</v>
      </c>
      <c r="D226" t="s">
        <v>10</v>
      </c>
      <c r="E226" s="10" t="s">
        <v>180</v>
      </c>
      <c r="F226" s="10" t="s">
        <v>181</v>
      </c>
      <c r="G226" s="1">
        <v>418829</v>
      </c>
      <c r="P226" s="1">
        <v>418829</v>
      </c>
    </row>
    <row r="227" spans="1:15" ht="15">
      <c r="A227">
        <v>144</v>
      </c>
      <c r="B227">
        <v>85</v>
      </c>
      <c r="C227" t="s">
        <v>156</v>
      </c>
      <c r="D227" t="s">
        <v>157</v>
      </c>
      <c r="E227" s="10" t="s">
        <v>180</v>
      </c>
      <c r="F227" s="10" t="s">
        <v>181</v>
      </c>
      <c r="G227" s="1">
        <v>346004</v>
      </c>
      <c r="N227" s="1">
        <v>275780</v>
      </c>
      <c r="O227" s="1">
        <v>70223</v>
      </c>
    </row>
    <row r="228" spans="3:16" s="11" customFormat="1" ht="12.75">
      <c r="C228" s="11" t="s">
        <v>208</v>
      </c>
      <c r="G228" s="15">
        <f>SUM(G226:G227)</f>
        <v>764833</v>
      </c>
      <c r="H228" s="15"/>
      <c r="I228" s="15"/>
      <c r="J228" s="15"/>
      <c r="K228" s="15"/>
      <c r="L228" s="15"/>
      <c r="M228" s="15"/>
      <c r="N228" s="15"/>
      <c r="O228" s="15"/>
      <c r="P228" s="15"/>
    </row>
    <row r="230" spans="1:16" ht="15">
      <c r="A230">
        <v>145</v>
      </c>
      <c r="B230">
        <v>89</v>
      </c>
      <c r="C230" t="s">
        <v>158</v>
      </c>
      <c r="D230" t="s">
        <v>10</v>
      </c>
      <c r="E230" s="10" t="s">
        <v>180</v>
      </c>
      <c r="F230" s="10" t="s">
        <v>181</v>
      </c>
      <c r="G230" s="1">
        <f>SUM(L230:P230)</f>
        <v>1478404</v>
      </c>
      <c r="L230" s="1">
        <v>146988</v>
      </c>
      <c r="M230" s="1">
        <v>384384</v>
      </c>
      <c r="N230" s="1">
        <v>406232</v>
      </c>
      <c r="O230" s="1">
        <v>430800</v>
      </c>
      <c r="P230" s="1">
        <v>110000</v>
      </c>
    </row>
    <row r="231" spans="5:16" ht="15">
      <c r="E231" s="8"/>
      <c r="F231" s="2" t="s">
        <v>168</v>
      </c>
      <c r="G231" s="18">
        <f>G8+G9+G13+G15+G17+G19+G21+G27+G29+G31+G33+G40+G52+G58+G66+G70+G72+G74+G80+G82+G84+G86+G88+G92+G98+G106+G124+G130+G134+G136+G138+G145+G147+G149+G151+G156+G158+G165+G170+G172+G174+G176+G178+G180+G182+G184+G186+G191+G193+G195+G197+G199+G201+G203+G205+G210+G214+G216+G218+G220+G222+G224+G228+G230</f>
        <v>49552488</v>
      </c>
      <c r="H231" s="1">
        <f aca="true" t="shared" si="0" ref="H231:P231">SUM(H2:H230)</f>
        <v>0</v>
      </c>
      <c r="I231" s="1">
        <f t="shared" si="0"/>
        <v>0</v>
      </c>
      <c r="J231" s="1">
        <f t="shared" si="0"/>
        <v>0</v>
      </c>
      <c r="K231" s="1">
        <f t="shared" si="0"/>
        <v>0</v>
      </c>
      <c r="L231" s="1">
        <f t="shared" si="0"/>
        <v>6925625</v>
      </c>
      <c r="M231" s="1">
        <f t="shared" si="0"/>
        <v>12492223</v>
      </c>
      <c r="N231" s="1">
        <f t="shared" si="0"/>
        <v>14206512</v>
      </c>
      <c r="O231" s="1">
        <f t="shared" si="0"/>
        <v>12777686</v>
      </c>
      <c r="P231" s="1">
        <f t="shared" si="0"/>
        <v>3150443</v>
      </c>
    </row>
    <row r="232" spans="5:12" ht="15">
      <c r="E232" s="7"/>
      <c r="F232" s="2" t="s">
        <v>169</v>
      </c>
      <c r="G232" s="1">
        <v>67305752</v>
      </c>
      <c r="H232" s="1">
        <v>5941920</v>
      </c>
      <c r="I232" s="1">
        <v>14314350</v>
      </c>
      <c r="J232" s="1">
        <v>18131610</v>
      </c>
      <c r="K232" s="1">
        <v>19072808</v>
      </c>
      <c r="L232" s="1">
        <v>9845060</v>
      </c>
    </row>
    <row r="233" spans="6:16" ht="12.75">
      <c r="F233" s="2" t="s">
        <v>170</v>
      </c>
      <c r="G233" s="18">
        <f>SUM(G231:G232)</f>
        <v>116858240</v>
      </c>
      <c r="H233" s="1">
        <f aca="true" t="shared" si="1" ref="H233:P233">SUM(H231:H232)</f>
        <v>5941920</v>
      </c>
      <c r="I233" s="1">
        <f t="shared" si="1"/>
        <v>14314350</v>
      </c>
      <c r="J233" s="1">
        <f t="shared" si="1"/>
        <v>18131610</v>
      </c>
      <c r="K233" s="1">
        <f t="shared" si="1"/>
        <v>19072808</v>
      </c>
      <c r="L233" s="1">
        <f t="shared" si="1"/>
        <v>16770685</v>
      </c>
      <c r="M233" s="1">
        <f t="shared" si="1"/>
        <v>12492223</v>
      </c>
      <c r="N233" s="1">
        <f t="shared" si="1"/>
        <v>14206512</v>
      </c>
      <c r="O233" s="1">
        <f t="shared" si="1"/>
        <v>12777686</v>
      </c>
      <c r="P233" s="1">
        <f t="shared" si="1"/>
        <v>3150443</v>
      </c>
    </row>
    <row r="234" spans="5:16" ht="12.75">
      <c r="E234" s="2"/>
      <c r="F234" s="2" t="s">
        <v>172</v>
      </c>
      <c r="G234" s="1">
        <v>15093000</v>
      </c>
      <c r="M234" s="1">
        <v>3400000</v>
      </c>
      <c r="N234" s="1">
        <v>4200000</v>
      </c>
      <c r="O234" s="1">
        <v>4200000</v>
      </c>
      <c r="P234" s="1">
        <v>3293000</v>
      </c>
    </row>
    <row r="235" spans="5:16" ht="12.75">
      <c r="E235" s="2"/>
      <c r="F235" s="2" t="s">
        <v>171</v>
      </c>
      <c r="G235" s="18">
        <f>SUM(G233:G234)</f>
        <v>131951240</v>
      </c>
      <c r="H235" s="1">
        <f aca="true" t="shared" si="2" ref="H235:P235">SUM(H233:H234)</f>
        <v>5941920</v>
      </c>
      <c r="I235" s="1">
        <f t="shared" si="2"/>
        <v>14314350</v>
      </c>
      <c r="J235" s="1">
        <f t="shared" si="2"/>
        <v>18131610</v>
      </c>
      <c r="K235" s="1">
        <f t="shared" si="2"/>
        <v>19072808</v>
      </c>
      <c r="L235" s="1">
        <f t="shared" si="2"/>
        <v>16770685</v>
      </c>
      <c r="M235" s="1">
        <f t="shared" si="2"/>
        <v>15892223</v>
      </c>
      <c r="N235" s="1">
        <f t="shared" si="2"/>
        <v>18406512</v>
      </c>
      <c r="O235" s="1">
        <f t="shared" si="2"/>
        <v>16977686</v>
      </c>
      <c r="P235" s="1">
        <f t="shared" si="2"/>
        <v>6443443</v>
      </c>
    </row>
    <row r="236" spans="5:16" ht="12.75">
      <c r="E236" s="2"/>
      <c r="F236" s="6" t="s">
        <v>178</v>
      </c>
      <c r="G236" s="5"/>
      <c r="H236" s="5"/>
      <c r="I236" s="5"/>
      <c r="J236" s="5"/>
      <c r="K236" s="5"/>
      <c r="L236" s="5">
        <v>16771000</v>
      </c>
      <c r="M236" s="5">
        <v>15900000</v>
      </c>
      <c r="N236" s="5">
        <v>18200000</v>
      </c>
      <c r="O236" s="5">
        <v>18900000</v>
      </c>
      <c r="P236" s="5">
        <v>19500000</v>
      </c>
    </row>
    <row r="238" ht="12.75">
      <c r="G238" s="3">
        <f>+G234/G231</f>
        <v>0.3045861188645059</v>
      </c>
    </row>
    <row r="239" ht="12.75">
      <c r="G239" s="1" t="s">
        <v>173</v>
      </c>
    </row>
    <row r="240" spans="4:7" ht="12.75">
      <c r="D240" s="2" t="s">
        <v>174</v>
      </c>
      <c r="G240" s="4">
        <v>40597</v>
      </c>
    </row>
    <row r="241" spans="4:7" ht="12.75">
      <c r="D241" s="2" t="s">
        <v>175</v>
      </c>
      <c r="G241" s="4">
        <v>40900</v>
      </c>
    </row>
    <row r="242" spans="4:7" ht="12.75">
      <c r="D242" s="2" t="s">
        <v>176</v>
      </c>
      <c r="G242" s="1" t="s">
        <v>177</v>
      </c>
    </row>
  </sheetData>
  <printOptions gridLines="1"/>
  <pageMargins left="0.38" right="0.73" top="0.63" bottom="0.43" header="0.17" footer="0.32"/>
  <pageSetup fitToHeight="3" fitToWidth="1" horizontalDpi="600" verticalDpi="600" orientation="landscape" scale="53" r:id="rId3"/>
  <headerFooter alignWithMargins="0">
    <oddFooter>&amp;L&amp;F&amp;Cpage &amp;P of  &amp;N&amp;R&amp;D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2007-06-14T17:35:48Z</cp:lastPrinted>
  <dcterms:created xsi:type="dcterms:W3CDTF">2007-06-14T11:15:00Z</dcterms:created>
  <dcterms:modified xsi:type="dcterms:W3CDTF">2007-06-18T11:12:17Z</dcterms:modified>
  <cp:category/>
  <cp:version/>
  <cp:contentType/>
  <cp:contentStatus/>
</cp:coreProperties>
</file>