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23355" windowHeight="14700" activeTab="4"/>
  </bookViews>
  <sheets>
    <sheet name="Tab 0 Approval Form" sheetId="1" r:id="rId1"/>
    <sheet name="Table I - Dsn Labor" sheetId="2" r:id="rId2"/>
    <sheet name="Table II - M&amp;S" sheetId="3" r:id="rId3"/>
    <sheet name="Table III Fab &amp; Assy" sheetId="4" r:id="rId4"/>
    <sheet name="Table IV - Conting &amp; Risk " sheetId="5" r:id="rId5"/>
  </sheets>
  <definedNames>
    <definedName name="_xlnm.Print_Area" localSheetId="0">'Tab 0 Approval Form'!$A$1:$B$31</definedName>
    <definedName name="_xlnm.Print_Area" localSheetId="1">'Table I - Dsn Labor'!$A$8:$Y$36</definedName>
    <definedName name="_xlnm.Print_Area" localSheetId="2">'Table II - M&amp;S'!$A$8:$K$23</definedName>
    <definedName name="_xlnm.Print_Area" localSheetId="3">'Table III Fab &amp; Assy'!$A$8:$L$25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Fab &amp; Assy'!$1:$7</definedName>
  </definedNames>
  <calcPr fullCalcOnLoad="1"/>
</workbook>
</file>

<file path=xl/sharedStrings.xml><?xml version="1.0" encoding="utf-8"?>
<sst xmlns="http://schemas.openxmlformats.org/spreadsheetml/2006/main" count="134" uniqueCount="96">
  <si>
    <t>Description:</t>
  </si>
  <si>
    <t>Design Maturity</t>
  </si>
  <si>
    <t>High</t>
  </si>
  <si>
    <t>Medium</t>
  </si>
  <si>
    <t>Low</t>
  </si>
  <si>
    <t>Fabrication and Assembly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</si>
  <si>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</si>
  <si>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</si>
  <si>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</si>
  <si>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</si>
  <si>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</si>
  <si>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</si>
  <si>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Uncertainty Range (%)</t>
  </si>
  <si>
    <t>Comments/Other Considerations</t>
  </si>
  <si>
    <t>Design Complexity</t>
  </si>
  <si>
    <t>X</t>
  </si>
  <si>
    <t>LOE effort dependent on length of schedule</t>
  </si>
  <si>
    <t>No special assignments</t>
  </si>
  <si>
    <t>Basis of Estimate</t>
  </si>
  <si>
    <t>WBS Number:  85</t>
  </si>
  <si>
    <t>WBS Title:  Integrated Systems Testing</t>
  </si>
  <si>
    <t>Job Number:  8501</t>
  </si>
  <si>
    <t>Job Title: Integrated Systems Testing</t>
  </si>
  <si>
    <t>Job Manager: Charlie Gentile</t>
  </si>
  <si>
    <t>This WBS (85) covers the planning, document preparation, and execution of the NCSX integrated system testing and startup activities, culminating in First Plasma</t>
  </si>
  <si>
    <t>FY07$K</t>
  </si>
  <si>
    <t>Task ID</t>
  </si>
  <si>
    <t>TASK DESCRIPTION</t>
  </si>
  <si>
    <t>41 MS</t>
  </si>
  <si>
    <t>48 MS</t>
  </si>
  <si>
    <t>37 STK</t>
  </si>
  <si>
    <t>35 TRVL</t>
  </si>
  <si>
    <t>31 OT</t>
  </si>
  <si>
    <t>EM EM</t>
  </si>
  <si>
    <t>EM SM</t>
  </si>
  <si>
    <t>EM SB</t>
  </si>
  <si>
    <t>EM TB</t>
  </si>
  <si>
    <t>EA EM</t>
  </si>
  <si>
    <t>EA SB</t>
  </si>
  <si>
    <t>EE EM</t>
  </si>
  <si>
    <t>EE SM</t>
  </si>
  <si>
    <t>EE SB</t>
  </si>
  <si>
    <t>EE TB</t>
  </si>
  <si>
    <t>EC EM</t>
  </si>
  <si>
    <t>EC SB</t>
  </si>
  <si>
    <t>EC TB</t>
  </si>
  <si>
    <t>RM2</t>
  </si>
  <si>
    <t>Documentation</t>
  </si>
  <si>
    <t>1.0 fte Engineer</t>
  </si>
  <si>
    <t>1.0 fte Senior L&amp;S</t>
  </si>
  <si>
    <t>Startup</t>
  </si>
  <si>
    <t xml:space="preserve"> 1.0 Test director/physict in charge (PIC) @100%</t>
  </si>
  <si>
    <t>1.0 Chief Operations Engineer (COE) @85%</t>
  </si>
  <si>
    <t>1.0 Project Engineer (wayne already at 75% in wbs82</t>
  </si>
  <si>
    <t>2.0 Machine technicians @ 85%</t>
  </si>
  <si>
    <t>1.0 FCPC Tech @75%</t>
  </si>
  <si>
    <t>1.0 Cryo sysw tech @75%</t>
  </si>
  <si>
    <t>1.0 AC power Engr @75%</t>
  </si>
  <si>
    <t>1.0 Computer Engr @75%</t>
  </si>
  <si>
    <t xml:space="preserve"> </t>
  </si>
  <si>
    <t>Uncertainty of the Estimate</t>
  </si>
  <si>
    <t xml:space="preserve">These estimates are based on a CD-4 Startup Plan (dated April 2007) - The purpose of this Startup Plan is to identify those tasks, documents, actions, and reviews required for meeting the requirements of Critical Decision 4 (CD-4), NCSX First Plasma. </t>
  </si>
  <si>
    <t>None - all labor.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</si>
  <si>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</si>
  <si>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</si>
  <si>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</si>
  <si>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</si>
  <si>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-5%/+10%</t>
  </si>
  <si>
    <t>Based on TFTR &amp; NSTX experience &amp; existing S/U documentation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</si>
  <si>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</si>
  <si>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</si>
  <si>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</si>
  <si>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</si>
  <si>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</si>
  <si>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</si>
  <si>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</si>
  <si>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</si>
  <si>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</si>
  <si>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</si>
  <si>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</si>
  <si>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</si>
  <si>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</si>
  <si>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</si>
  <si>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</si>
  <si>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</si>
  <si>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</si>
  <si>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</si>
  <si>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</si>
  <si>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</si>
  <si>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</si>
  <si>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</si>
  <si>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Coils are hooked up with incorrect polarity</t>
  </si>
  <si>
    <t>U</t>
  </si>
  <si>
    <t>Tested during ISTP and fixed</t>
  </si>
  <si>
    <t>Covered in estimate uncertainty with present mitigation plan</t>
  </si>
  <si>
    <t>ETC Cost: (loaded in as-spent dollars from 5/1/07): $764,833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</si>
</sst>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0.0000"/>
    <numFmt numFmtId="181" formatCode="0.000"/>
    <numFmt numFmtId="182" formatCode="_(* #,##0.0_);_(* \(#,##0.0\);_(* &quot;-&quot;??_);_(@_)"/>
    <numFmt numFmtId="183" formatCode="_(* #,##0.000_);_(* \(#,##0.000\);_(* &quot;-&quot;??_);_(@_)"/>
    <numFmt numFmtId="184" formatCode="_(* #,##0.000_);_(* \(#,##0.000\);_(* &quot;-&quot;???_);_(@_)"/>
    <numFmt numFmtId="185" formatCode="&quot;$&quot;#,##0\K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\K"/>
    <numFmt numFmtId="191" formatCode="[$-409]d\-mmm\-yyyy;@"/>
    <numFmt numFmtId="192" formatCode="m/d/yy;@"/>
    <numFmt numFmtId="193" formatCode="[Blue]\+\ \$#,##0_);[Red]\(&quot;$&quot;#,##0\)"/>
    <numFmt numFmtId="194" formatCode="[Blue]\+\ 0.00_);[Red]\(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1" xfId="22" applyFont="1" applyBorder="1" applyAlignment="1">
      <alignment horizontal="centerContinuous"/>
      <protection locked="0"/>
    </xf>
    <xf numFmtId="0" fontId="0" fillId="0" borderId="2" xfId="22" applyBorder="1" applyAlignment="1">
      <alignment horizontal="centerContinuous"/>
      <protection locked="0"/>
    </xf>
    <xf numFmtId="0" fontId="0" fillId="0" borderId="0" xfId="22">
      <alignment/>
      <protection locked="0"/>
    </xf>
    <xf numFmtId="0" fontId="2" fillId="0" borderId="3" xfId="22" applyFont="1" applyBorder="1">
      <alignment/>
      <protection locked="0"/>
    </xf>
    <xf numFmtId="0" fontId="5" fillId="0" borderId="4" xfId="22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2" applyBorder="1">
      <alignment/>
      <protection locked="0"/>
    </xf>
    <xf numFmtId="0" fontId="0" fillId="0" borderId="0" xfId="22" applyAlignment="1">
      <alignment horizontal="left" vertical="top" wrapText="1"/>
      <protection locked="0"/>
    </xf>
    <xf numFmtId="0" fontId="2" fillId="0" borderId="5" xfId="22" applyFont="1" applyBorder="1">
      <alignment/>
      <protection locked="0"/>
    </xf>
    <xf numFmtId="0" fontId="0" fillId="0" borderId="6" xfId="22" applyBorder="1" applyAlignment="1">
      <alignment horizontal="left"/>
      <protection locked="0"/>
    </xf>
    <xf numFmtId="0" fontId="2" fillId="0" borderId="0" xfId="22" applyFont="1">
      <alignment/>
      <protection locked="0"/>
    </xf>
    <xf numFmtId="0" fontId="0" fillId="0" borderId="0" xfId="22" applyAlignment="1">
      <alignment horizontal="left"/>
      <protection locked="0"/>
    </xf>
    <xf numFmtId="0" fontId="1" fillId="0" borderId="3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2" borderId="0" xfId="0" applyFont="1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1" fillId="0" borderId="4" xfId="22" applyFont="1" applyBorder="1">
      <alignment/>
      <protection locked="0"/>
    </xf>
    <xf numFmtId="0" fontId="0" fillId="0" borderId="4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7" fillId="0" borderId="1" xfId="0" applyFont="1" applyBorder="1" applyAlignment="1">
      <alignment horizontal="centerContinuous"/>
    </xf>
    <xf numFmtId="0" fontId="18" fillId="0" borderId="7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19" fillId="0" borderId="0" xfId="0" applyFont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5" fillId="0" borderId="9" xfId="0" applyFont="1" applyFill="1" applyBorder="1" applyAlignment="1">
      <alignment textRotation="90" wrapText="1"/>
    </xf>
    <xf numFmtId="0" fontId="0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3" borderId="7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3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5" fontId="0" fillId="0" borderId="0" xfId="0" applyNumberFormat="1" applyFont="1" applyFill="1" applyBorder="1" applyAlignment="1">
      <alignment/>
    </xf>
    <xf numFmtId="1" fontId="0" fillId="0" borderId="8" xfId="0" applyNumberFormat="1" applyFont="1" applyBorder="1" applyAlignment="1">
      <alignment/>
    </xf>
    <xf numFmtId="5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2" fillId="0" borderId="3" xfId="21" applyFont="1" applyBorder="1">
      <alignment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4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5" fillId="0" borderId="0" xfId="0" applyFont="1" applyFill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93" fontId="21" fillId="2" borderId="0" xfId="0" applyNumberFormat="1" applyFont="1" applyFill="1" applyBorder="1" applyAlignment="1">
      <alignment vertical="top" wrapText="1"/>
    </xf>
    <xf numFmtId="193" fontId="21" fillId="2" borderId="0" xfId="0" applyNumberFormat="1" applyFont="1" applyFill="1" applyBorder="1" applyAlignment="1">
      <alignment vertical="top"/>
    </xf>
    <xf numFmtId="194" fontId="21" fillId="2" borderId="0" xfId="0" applyNumberFormat="1" applyFont="1" applyFill="1" applyBorder="1" applyAlignme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8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180975</xdr:colOff>
      <xdr:row>7</xdr:row>
      <xdr:rowOff>0</xdr:rowOff>
    </xdr:from>
    <xdr:to>
      <xdr:col>50</xdr:col>
      <xdr:colOff>95250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650450" y="1657350"/>
          <a:ext cx="9525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7</xdr:row>
      <xdr:rowOff>0</xdr:rowOff>
    </xdr:from>
    <xdr:to>
      <xdr:col>50</xdr:col>
      <xdr:colOff>581025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869525" y="1657350"/>
          <a:ext cx="361950" cy="0"/>
        </a:xfrm>
        <a:prstGeom prst="borderCallout1">
          <a:avLst>
            <a:gd name="adj1" fmla="val -100000"/>
            <a:gd name="adj2" fmla="val -125675"/>
            <a:gd name="adj3" fmla="val -71050"/>
            <a:gd name="adj4" fmla="val -17569"/>
            <a:gd name="adj5" fmla="val -773685"/>
            <a:gd name="adj6" fmla="val -141893"/>
            <a:gd name="adj7" fmla="val -750000"/>
            <a:gd name="adj8" fmla="val -12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CD-4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Rectangle 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" name="Rectangle 11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12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Rectangle 13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Rectangle 14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Rectangle 16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" name="Line 17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8" name="Line 48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9" name="Line 49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50" name="Line 5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1" name="Group 51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52" name="AutoShape 52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56" name="Group 56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57" name="Rectangle 5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Rectangle 5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Rectangle 5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Rectangle 6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Rectangle 6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Rectangle 6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3" name="Group 63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64" name="Rectangle 64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Rectangle 65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Rectangle 66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Rectangle 67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Rectangle 68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Rectangle 69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70" name="Line 70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2" name="Line 10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05" name="AutoShape 105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07" name="Group 107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08" name="Group 108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09" name="Group 109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0" name="Rectangle 110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Rectangle 111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" name="Rectangle 112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Rectangle 113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Rectangle 114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" name="Rectangle 115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6" name="Group 116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17" name="Rectangle 117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" name="Rectangle 118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" name="Rectangle 119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" name="Rectangle 120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" name="Rectangle 121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Rectangle 122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23" name="Line 123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30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3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5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4" name="Line 154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5" name="Line 155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6" name="Line 156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4667250" y="2028825"/>
          <a:ext cx="0" cy="0"/>
          <a:chOff x="599" y="877"/>
          <a:chExt cx="132" cy="169"/>
        </a:xfrm>
        <a:solidFill>
          <a:srgbClr val="FFFFFF"/>
        </a:solidFill>
      </xdr:grpSpPr>
      <xdr:sp>
        <xdr:nvSpPr>
          <xdr:cNvPr id="158" name="AutoShape 158"/>
          <xdr:cNvSpPr>
            <a:spLocks/>
          </xdr:cNvSpPr>
        </xdr:nvSpPr>
        <xdr:spPr>
          <a:xfrm>
            <a:off x="599" y="877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 flipV="1">
            <a:off x="599" y="960"/>
            <a:ext cx="132" cy="86"/>
          </a:xfrm>
          <a:custGeom>
            <a:pathLst>
              <a:path h="86" w="125">
                <a:moveTo>
                  <a:pt x="0" y="86"/>
                </a:moveTo>
                <a:cubicBezTo>
                  <a:pt x="0" y="68"/>
                  <a:pt x="0" y="51"/>
                  <a:pt x="0" y="41"/>
                </a:cubicBezTo>
                <a:cubicBezTo>
                  <a:pt x="0" y="31"/>
                  <a:pt x="1" y="28"/>
                  <a:pt x="3" y="23"/>
                </a:cubicBezTo>
                <a:cubicBezTo>
                  <a:pt x="5" y="18"/>
                  <a:pt x="7" y="13"/>
                  <a:pt x="12" y="9"/>
                </a:cubicBezTo>
                <a:cubicBezTo>
                  <a:pt x="17" y="5"/>
                  <a:pt x="23" y="0"/>
                  <a:pt x="33" y="0"/>
                </a:cubicBezTo>
                <a:cubicBezTo>
                  <a:pt x="43" y="0"/>
                  <a:pt x="62" y="0"/>
                  <a:pt x="75" y="7"/>
                </a:cubicBezTo>
                <a:cubicBezTo>
                  <a:pt x="88" y="14"/>
                  <a:pt x="103" y="30"/>
                  <a:pt x="111" y="43"/>
                </a:cubicBezTo>
                <a:cubicBezTo>
                  <a:pt x="119" y="56"/>
                  <a:pt x="122" y="69"/>
                  <a:pt x="125" y="84"/>
                </a:cubicBezTo>
              </a:path>
            </a:pathLst>
          </a:cu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pSp>
      <xdr:nvGrpSpPr>
        <xdr:cNvPr id="163" name="Group 163"/>
        <xdr:cNvGrpSpPr>
          <a:grpSpLocks/>
        </xdr:cNvGrpSpPr>
      </xdr:nvGrpSpPr>
      <xdr:grpSpPr>
        <a:xfrm>
          <a:off x="4667250" y="2028825"/>
          <a:ext cx="0" cy="0"/>
          <a:chOff x="442" y="872"/>
          <a:chExt cx="418" cy="310"/>
        </a:xfrm>
        <a:solidFill>
          <a:srgbClr val="FFFFFF"/>
        </a:solidFill>
      </xdr:grpSpPr>
      <xdr:grpSp>
        <xdr:nvGrpSpPr>
          <xdr:cNvPr id="164" name="Group 164"/>
          <xdr:cNvGrpSpPr>
            <a:grpSpLocks/>
          </xdr:cNvGrpSpPr>
        </xdr:nvGrpSpPr>
        <xdr:grpSpPr>
          <a:xfrm>
            <a:off x="572" y="908"/>
            <a:ext cx="147" cy="212"/>
            <a:chOff x="534" y="647"/>
            <a:chExt cx="178" cy="223"/>
          </a:xfrm>
          <a:solidFill>
            <a:srgbClr val="FFFFFF"/>
          </a:solidFill>
        </xdr:grpSpPr>
        <xdr:grpSp>
          <xdr:nvGrpSpPr>
            <xdr:cNvPr id="165" name="Group 165"/>
            <xdr:cNvGrpSpPr>
              <a:grpSpLocks/>
            </xdr:cNvGrpSpPr>
          </xdr:nvGrpSpPr>
          <xdr:grpSpPr>
            <a:xfrm>
              <a:off x="534" y="647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66" name="Rectangle 166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" name="Rectangle 167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" name="Rectangle 168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" name="Rectangle 169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Rectangle 170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" name="Rectangle 171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2" name="Group 172"/>
            <xdr:cNvGrpSpPr>
              <a:grpSpLocks/>
            </xdr:cNvGrpSpPr>
          </xdr:nvGrpSpPr>
          <xdr:grpSpPr>
            <a:xfrm flipV="1">
              <a:off x="534" y="761"/>
              <a:ext cx="178" cy="109"/>
              <a:chOff x="534" y="647"/>
              <a:chExt cx="233" cy="180"/>
            </a:xfrm>
            <a:solidFill>
              <a:srgbClr val="FFFFFF"/>
            </a:solidFill>
          </xdr:grpSpPr>
          <xdr:sp>
            <xdr:nvSpPr>
              <xdr:cNvPr id="173" name="Rectangle 173"/>
              <xdr:cNvSpPr>
                <a:spLocks/>
              </xdr:cNvSpPr>
            </xdr:nvSpPr>
            <xdr:spPr>
              <a:xfrm>
                <a:off x="563" y="662"/>
                <a:ext cx="27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" name="Rectangle 174"/>
              <xdr:cNvSpPr>
                <a:spLocks/>
              </xdr:cNvSpPr>
            </xdr:nvSpPr>
            <xdr:spPr>
              <a:xfrm>
                <a:off x="534" y="704"/>
                <a:ext cx="2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Rectangle 175"/>
              <xdr:cNvSpPr>
                <a:spLocks/>
              </xdr:cNvSpPr>
            </xdr:nvSpPr>
            <xdr:spPr>
              <a:xfrm>
                <a:off x="535" y="738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" name="Rectangle 176"/>
              <xdr:cNvSpPr>
                <a:spLocks/>
              </xdr:cNvSpPr>
            </xdr:nvSpPr>
            <xdr:spPr>
              <a:xfrm>
                <a:off x="679" y="647"/>
                <a:ext cx="20" cy="2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" name="Rectangle 177"/>
              <xdr:cNvSpPr>
                <a:spLocks/>
              </xdr:cNvSpPr>
            </xdr:nvSpPr>
            <xdr:spPr>
              <a:xfrm>
                <a:off x="756" y="697"/>
                <a:ext cx="11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" name="Rectangle 178"/>
              <xdr:cNvSpPr>
                <a:spLocks/>
              </xdr:cNvSpPr>
            </xdr:nvSpPr>
            <xdr:spPr>
              <a:xfrm>
                <a:off x="535" y="785"/>
                <a:ext cx="18" cy="4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79" name="Line 179"/>
          <xdr:cNvSpPr>
            <a:spLocks/>
          </xdr:cNvSpPr>
        </xdr:nvSpPr>
        <xdr:spPr>
          <a:xfrm flipV="1">
            <a:off x="546" y="87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546" y="872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>
            <a:off x="768" y="873"/>
            <a:ext cx="0" cy="30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 flipV="1">
            <a:off x="556" y="886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556" y="88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758" y="885"/>
            <a:ext cx="0" cy="2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612" y="892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612" y="892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746" y="893"/>
            <a:ext cx="0" cy="2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681" y="911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737" y="912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90"/>
          <xdr:cNvSpPr>
            <a:spLocks/>
          </xdr:cNvSpPr>
        </xdr:nvSpPr>
        <xdr:spPr>
          <a:xfrm>
            <a:off x="730" y="93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723" y="109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681" y="111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3"/>
          <xdr:cNvSpPr>
            <a:spLocks/>
          </xdr:cNvSpPr>
        </xdr:nvSpPr>
        <xdr:spPr>
          <a:xfrm>
            <a:off x="680" y="1143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716" y="114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552" y="1066"/>
            <a:ext cx="0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613" y="1107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612" y="115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707" y="1154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563" y="1081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 flipV="1">
            <a:off x="564" y="116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552" y="1174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02"/>
          <xdr:cNvSpPr>
            <a:spLocks/>
          </xdr:cNvSpPr>
        </xdr:nvSpPr>
        <xdr:spPr>
          <a:xfrm>
            <a:off x="698" y="116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681" y="1174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723" y="938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5"/>
          <xdr:cNvSpPr>
            <a:spLocks/>
          </xdr:cNvSpPr>
        </xdr:nvSpPr>
        <xdr:spPr>
          <a:xfrm>
            <a:off x="442" y="1180"/>
            <a:ext cx="41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 flipH="1">
            <a:off x="549" y="96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 flipH="1">
            <a:off x="560" y="94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 flipH="1">
            <a:off x="552" y="106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 flipH="1">
            <a:off x="564" y="108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0" name="Oval 210"/>
        <xdr:cNvSpPr>
          <a:spLocks/>
        </xdr:cNvSpPr>
      </xdr:nvSpPr>
      <xdr:spPr>
        <a:xfrm>
          <a:off x="4667250" y="2028825"/>
          <a:ext cx="0" cy="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2" name="Line 212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3" name="Line 213"/>
        <xdr:cNvSpPr>
          <a:spLocks/>
        </xdr:cNvSpPr>
      </xdr:nvSpPr>
      <xdr:spPr>
        <a:xfrm>
          <a:off x="4667250" y="20288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4667250" y="202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Why do all of these formulas refer back to B87 =&gt; seems like it should progress with coil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4667250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6" sqref="B16"/>
    </sheetView>
  </sheetViews>
  <sheetFormatPr defaultColWidth="9.140625" defaultRowHeight="12.75"/>
  <cols>
    <col min="1" max="1" width="11.421875" style="42" customWidth="1"/>
    <col min="2" max="2" width="76.421875" style="34" customWidth="1"/>
    <col min="3" max="16384" width="9.140625" style="34" customWidth="1"/>
  </cols>
  <sheetData>
    <row r="1" spans="1:2" ht="20.25">
      <c r="A1" s="32" t="s">
        <v>6</v>
      </c>
      <c r="B1" s="33"/>
    </row>
    <row r="2" spans="1:2" ht="12" customHeight="1">
      <c r="A2" s="35"/>
      <c r="B2" s="36"/>
    </row>
    <row r="3" spans="1:2" s="8" customFormat="1" ht="15.75">
      <c r="A3" s="46" t="s">
        <v>19</v>
      </c>
      <c r="B3" s="37"/>
    </row>
    <row r="4" spans="1:2" s="8" customFormat="1" ht="15.75">
      <c r="A4" s="46" t="s">
        <v>20</v>
      </c>
      <c r="B4" s="37"/>
    </row>
    <row r="5" spans="1:2" s="8" customFormat="1" ht="15.75">
      <c r="A5" s="46" t="s">
        <v>21</v>
      </c>
      <c r="B5" s="37"/>
    </row>
    <row r="6" spans="1:2" s="8" customFormat="1" ht="15.75">
      <c r="A6" s="44" t="s">
        <v>22</v>
      </c>
      <c r="B6" s="47"/>
    </row>
    <row r="7" spans="1:2" s="8" customFormat="1" ht="15.75">
      <c r="A7" s="46" t="s">
        <v>23</v>
      </c>
      <c r="B7" s="37"/>
    </row>
    <row r="8" spans="1:2" ht="15.75">
      <c r="A8" s="35"/>
      <c r="B8" s="55"/>
    </row>
    <row r="9" spans="1:2" ht="12.75">
      <c r="A9" s="35" t="s">
        <v>0</v>
      </c>
      <c r="B9" s="38"/>
    </row>
    <row r="10" spans="1:6" ht="120.75" customHeight="1">
      <c r="A10" s="35"/>
      <c r="B10" s="56" t="s">
        <v>24</v>
      </c>
      <c r="C10" s="39"/>
      <c r="D10" s="39"/>
      <c r="E10" s="39"/>
      <c r="F10" s="39"/>
    </row>
    <row r="11" spans="1:2" ht="12.75">
      <c r="A11" s="35" t="s">
        <v>7</v>
      </c>
      <c r="B11" s="38"/>
    </row>
    <row r="12" spans="1:2" ht="12.75">
      <c r="A12" s="35"/>
      <c r="B12" s="38" t="s">
        <v>8</v>
      </c>
    </row>
    <row r="13" spans="1:2" ht="12.75">
      <c r="A13" s="35"/>
      <c r="B13" s="38"/>
    </row>
    <row r="14" spans="1:2" ht="12.75">
      <c r="A14" s="35" t="s">
        <v>95</v>
      </c>
      <c r="B14" s="38"/>
    </row>
    <row r="15" spans="1:2" ht="12.75">
      <c r="A15" s="35"/>
      <c r="B15" s="38"/>
    </row>
    <row r="16" spans="1:2" ht="12.75">
      <c r="A16" s="35" t="s">
        <v>9</v>
      </c>
      <c r="B16" s="38"/>
    </row>
    <row r="17" spans="1:2" s="98" customFormat="1" ht="12.75">
      <c r="A17" s="96"/>
      <c r="B17" s="97" t="s">
        <v>10</v>
      </c>
    </row>
    <row r="18" spans="1:2" s="98" customFormat="1" ht="12.75">
      <c r="A18" s="96"/>
      <c r="B18" s="97" t="s">
        <v>63</v>
      </c>
    </row>
    <row r="19" spans="1:2" s="98" customFormat="1" ht="12.75">
      <c r="A19" s="96"/>
      <c r="B19" s="99"/>
    </row>
    <row r="20" spans="1:2" s="98" customFormat="1" ht="12.75">
      <c r="A20" s="96"/>
      <c r="B20" s="99"/>
    </row>
    <row r="21" spans="1:2" s="98" customFormat="1" ht="12.75">
      <c r="A21" s="96"/>
      <c r="B21" s="97" t="s">
        <v>10</v>
      </c>
    </row>
    <row r="22" spans="1:2" s="98" customFormat="1" ht="12.75">
      <c r="A22" s="96"/>
      <c r="B22" s="97" t="s">
        <v>64</v>
      </c>
    </row>
    <row r="23" spans="1:2" s="98" customFormat="1" ht="12.75">
      <c r="A23" s="96"/>
      <c r="B23" s="99"/>
    </row>
    <row r="24" spans="1:2" s="98" customFormat="1" ht="12.75">
      <c r="A24" s="96"/>
      <c r="B24" s="99"/>
    </row>
    <row r="25" spans="1:2" s="98" customFormat="1" ht="12.75">
      <c r="A25" s="96"/>
      <c r="B25" s="97" t="s">
        <v>10</v>
      </c>
    </row>
    <row r="26" spans="1:2" s="98" customFormat="1" ht="12.75">
      <c r="A26" s="96"/>
      <c r="B26" s="99" t="s">
        <v>11</v>
      </c>
    </row>
    <row r="27" spans="1:2" s="98" customFormat="1" ht="12.75">
      <c r="A27" s="96"/>
      <c r="B27" s="99"/>
    </row>
    <row r="28" spans="1:2" s="98" customFormat="1" ht="12.75">
      <c r="A28" s="96"/>
      <c r="B28" s="99"/>
    </row>
    <row r="29" spans="1:5" s="98" customFormat="1" ht="12.75">
      <c r="A29" s="96"/>
      <c r="B29" s="97" t="s">
        <v>10</v>
      </c>
      <c r="E29" s="100" t="s">
        <v>59</v>
      </c>
    </row>
    <row r="30" spans="1:2" s="98" customFormat="1" ht="12.75">
      <c r="A30" s="96"/>
      <c r="B30" s="97" t="s">
        <v>65</v>
      </c>
    </row>
    <row r="31" spans="1:2" ht="13.5" thickBot="1">
      <c r="A31" s="40"/>
      <c r="B31" s="41"/>
    </row>
    <row r="32" ht="12.75">
      <c r="B32" s="43"/>
    </row>
    <row r="33" ht="12.75">
      <c r="B33" s="43"/>
    </row>
    <row r="34" ht="12.75">
      <c r="B34" s="43"/>
    </row>
    <row r="35" ht="12.75">
      <c r="B35" s="43"/>
    </row>
    <row r="36" ht="12.75">
      <c r="B36" s="43"/>
    </row>
    <row r="37" ht="12.75">
      <c r="B37" s="43"/>
    </row>
    <row r="38" ht="12.75">
      <c r="B38" s="43"/>
    </row>
    <row r="39" ht="12.75">
      <c r="B39" s="43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="85" zoomScaleNormal="85" workbookViewId="0" topLeftCell="A1">
      <selection activeCell="N42" sqref="N42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40.00390625" style="0" customWidth="1"/>
    <col min="4" max="4" width="10.57421875" style="0" customWidth="1"/>
    <col min="5" max="8" width="4.421875" style="4" bestFit="1" customWidth="1"/>
    <col min="9" max="9" width="4.421875" style="0" bestFit="1" customWidth="1"/>
    <col min="10" max="10" width="5.57421875" style="0" bestFit="1" customWidth="1"/>
    <col min="11" max="12" width="6.140625" style="0" bestFit="1" customWidth="1"/>
    <col min="13" max="13" width="5.57421875" style="0" bestFit="1" customWidth="1"/>
    <col min="14" max="14" width="6.140625" style="0" bestFit="1" customWidth="1"/>
    <col min="15" max="15" width="5.28125" style="0" bestFit="1" customWidth="1"/>
    <col min="16" max="16" width="6.140625" style="0" bestFit="1" customWidth="1"/>
    <col min="17" max="17" width="5.57421875" style="0" bestFit="1" customWidth="1"/>
    <col min="18" max="19" width="5.28125" style="0" bestFit="1" customWidth="1"/>
    <col min="20" max="20" width="6.140625" style="0" bestFit="1" customWidth="1"/>
    <col min="21" max="22" width="5.28125" style="0" bestFit="1" customWidth="1"/>
    <col min="23" max="23" width="6.140625" style="0" bestFit="1" customWidth="1"/>
    <col min="24" max="24" width="5.140625" style="0" bestFit="1" customWidth="1"/>
    <col min="25" max="25" width="63.00390625" style="53" customWidth="1"/>
    <col min="26" max="38" width="5.140625" style="53" bestFit="1" customWidth="1"/>
    <col min="39" max="50" width="2.7109375" style="53" bestFit="1" customWidth="1"/>
  </cols>
  <sheetData>
    <row r="1" spans="1:4" s="6" customFormat="1" ht="20.25">
      <c r="A1" s="50" t="s">
        <v>19</v>
      </c>
      <c r="B1" s="50"/>
      <c r="C1" s="50"/>
      <c r="D1" s="50"/>
    </row>
    <row r="2" spans="1:4" s="6" customFormat="1" ht="20.25">
      <c r="A2" s="50" t="s">
        <v>20</v>
      </c>
      <c r="B2" s="50"/>
      <c r="C2" s="50"/>
      <c r="D2" s="50"/>
    </row>
    <row r="3" spans="1:4" s="6" customFormat="1" ht="20.25">
      <c r="A3" s="50" t="s">
        <v>21</v>
      </c>
      <c r="B3" s="50"/>
      <c r="C3" s="50"/>
      <c r="D3" s="50"/>
    </row>
    <row r="4" spans="1:4" s="6" customFormat="1" ht="20.25">
      <c r="A4" s="125" t="s">
        <v>22</v>
      </c>
      <c r="B4" s="51"/>
      <c r="C4" s="50"/>
      <c r="D4" s="50"/>
    </row>
    <row r="5" spans="1:4" s="6" customFormat="1" ht="20.25">
      <c r="A5" s="50" t="s">
        <v>23</v>
      </c>
      <c r="B5" s="50"/>
      <c r="C5" s="50"/>
      <c r="D5" s="50"/>
    </row>
    <row r="6" spans="1:5" ht="20.25">
      <c r="A6" s="57"/>
      <c r="B6" s="50"/>
      <c r="C6" s="58"/>
      <c r="D6" s="58"/>
      <c r="E6" s="6"/>
    </row>
    <row r="7" spans="2:50" s="7" customFormat="1" ht="9" customHeight="1">
      <c r="B7" s="20"/>
      <c r="E7" s="52"/>
      <c r="F7" s="52"/>
      <c r="G7" s="52"/>
      <c r="H7" s="52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ht="13.5" thickBot="1"/>
    <row r="9" spans="1:24" s="4" customFormat="1" ht="12.75">
      <c r="A9" s="60"/>
      <c r="B9" s="59"/>
      <c r="C9" s="59"/>
      <c r="D9" s="59"/>
      <c r="E9" s="61" t="s">
        <v>25</v>
      </c>
      <c r="F9" s="62"/>
      <c r="G9" s="62"/>
      <c r="H9" s="62"/>
      <c r="I9" s="63"/>
      <c r="J9" s="62"/>
      <c r="K9" s="62"/>
      <c r="L9" s="62"/>
      <c r="M9" s="62"/>
      <c r="N9" s="62"/>
      <c r="O9" s="62"/>
      <c r="P9" s="62"/>
      <c r="Q9" s="64"/>
      <c r="R9" s="64"/>
      <c r="S9" s="64"/>
      <c r="T9" s="64"/>
      <c r="U9" s="64"/>
      <c r="V9" s="64"/>
      <c r="W9" s="64"/>
      <c r="X9" s="65"/>
    </row>
    <row r="10" spans="1:25" s="4" customFormat="1" ht="13.5" thickBot="1">
      <c r="A10" s="60"/>
      <c r="B10" s="59"/>
      <c r="C10" s="66"/>
      <c r="D10" s="66"/>
      <c r="E10" s="67">
        <v>1308</v>
      </c>
      <c r="F10" s="68">
        <v>1000</v>
      </c>
      <c r="G10" s="68">
        <v>1716</v>
      </c>
      <c r="H10" s="68">
        <v>1716</v>
      </c>
      <c r="I10" s="69">
        <v>1716</v>
      </c>
      <c r="J10" s="68">
        <v>156.5</v>
      </c>
      <c r="K10" s="68">
        <v>128.59</v>
      </c>
      <c r="L10" s="68">
        <v>108.44</v>
      </c>
      <c r="M10" s="68">
        <v>78.33</v>
      </c>
      <c r="N10" s="68">
        <v>180.79</v>
      </c>
      <c r="O10" s="68">
        <v>116.7</v>
      </c>
      <c r="P10" s="68">
        <v>168.88</v>
      </c>
      <c r="Q10" s="68">
        <v>138.6</v>
      </c>
      <c r="R10" s="68">
        <v>138.6</v>
      </c>
      <c r="S10" s="68">
        <v>78.33</v>
      </c>
      <c r="T10" s="68">
        <v>144.88</v>
      </c>
      <c r="U10" s="68">
        <v>93.69</v>
      </c>
      <c r="V10" s="68">
        <v>70.98</v>
      </c>
      <c r="W10" s="68">
        <v>162.83</v>
      </c>
      <c r="X10" s="65"/>
      <c r="Y10" s="2" t="s">
        <v>18</v>
      </c>
    </row>
    <row r="11" spans="1:25" s="75" customFormat="1" ht="51.75" thickBot="1">
      <c r="A11" s="70" t="s">
        <v>26</v>
      </c>
      <c r="B11" s="71"/>
      <c r="C11" s="71" t="s">
        <v>27</v>
      </c>
      <c r="D11" s="71"/>
      <c r="E11" s="72" t="s">
        <v>28</v>
      </c>
      <c r="F11" s="72" t="s">
        <v>29</v>
      </c>
      <c r="G11" s="72" t="s">
        <v>30</v>
      </c>
      <c r="H11" s="72" t="s">
        <v>31</v>
      </c>
      <c r="I11" s="72" t="s">
        <v>32</v>
      </c>
      <c r="J11" s="72" t="s">
        <v>33</v>
      </c>
      <c r="K11" s="72" t="s">
        <v>34</v>
      </c>
      <c r="L11" s="72" t="s">
        <v>35</v>
      </c>
      <c r="M11" s="72" t="s">
        <v>36</v>
      </c>
      <c r="N11" s="72" t="s">
        <v>37</v>
      </c>
      <c r="O11" s="72" t="s">
        <v>38</v>
      </c>
      <c r="P11" s="72" t="s">
        <v>39</v>
      </c>
      <c r="Q11" s="72" t="s">
        <v>40</v>
      </c>
      <c r="R11" s="72" t="s">
        <v>41</v>
      </c>
      <c r="S11" s="72" t="s">
        <v>42</v>
      </c>
      <c r="T11" s="72" t="s">
        <v>43</v>
      </c>
      <c r="U11" s="72" t="s">
        <v>44</v>
      </c>
      <c r="V11" s="72" t="s">
        <v>45</v>
      </c>
      <c r="W11" s="72" t="s">
        <v>46</v>
      </c>
      <c r="X11" s="73"/>
      <c r="Y11" s="74" t="s">
        <v>61</v>
      </c>
    </row>
    <row r="12" s="76" customFormat="1" ht="12.75"/>
    <row r="13" s="4" customFormat="1" ht="12.75">
      <c r="X13" s="65"/>
    </row>
    <row r="14" spans="2:24" s="4" customFormat="1" ht="12.75">
      <c r="B14" s="77"/>
      <c r="C14" s="78"/>
      <c r="D14" s="78"/>
      <c r="X14" s="65"/>
    </row>
    <row r="15" spans="2:24" s="4" customFormat="1" ht="13.5" thickBot="1">
      <c r="B15" s="77"/>
      <c r="C15" s="78"/>
      <c r="D15" s="78"/>
      <c r="X15" s="65"/>
    </row>
    <row r="16" spans="2:25" s="4" customFormat="1" ht="12.75">
      <c r="B16" s="79" t="s">
        <v>47</v>
      </c>
      <c r="C16" s="80"/>
      <c r="D16" s="80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2"/>
      <c r="Y16" s="81"/>
    </row>
    <row r="17" spans="2:25" s="4" customFormat="1" ht="12.75">
      <c r="B17" s="83"/>
      <c r="C17" s="84" t="s">
        <v>48</v>
      </c>
      <c r="D17" s="84">
        <v>28.5</v>
      </c>
      <c r="E17" s="84"/>
      <c r="F17" s="59"/>
      <c r="G17" s="59"/>
      <c r="H17" s="59"/>
      <c r="I17" s="59"/>
      <c r="J17" s="59">
        <f>D17*40</f>
        <v>1140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85"/>
      <c r="Y17" s="101" t="s">
        <v>68</v>
      </c>
    </row>
    <row r="18" spans="2:25" s="4" customFormat="1" ht="13.5" thickBot="1">
      <c r="B18" s="86"/>
      <c r="C18" s="87" t="s">
        <v>49</v>
      </c>
      <c r="D18" s="87">
        <v>28.5</v>
      </c>
      <c r="E18" s="87"/>
      <c r="F18" s="88"/>
      <c r="G18" s="88"/>
      <c r="H18" s="88"/>
      <c r="I18" s="88"/>
      <c r="J18" s="88"/>
      <c r="K18" s="88">
        <f>D18*40</f>
        <v>1140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101" t="s">
        <v>68</v>
      </c>
    </row>
    <row r="19" spans="2:24" s="4" customFormat="1" ht="13.5" thickBot="1">
      <c r="B19" s="77"/>
      <c r="C19" s="78"/>
      <c r="D19" s="78"/>
      <c r="X19" s="65"/>
    </row>
    <row r="20" spans="2:25" s="4" customFormat="1" ht="12.75">
      <c r="B20" s="90" t="s">
        <v>50</v>
      </c>
      <c r="C20" s="80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2"/>
      <c r="Y20" s="81"/>
    </row>
    <row r="21" spans="2:25" s="4" customFormat="1" ht="12.75">
      <c r="B21" s="83"/>
      <c r="C21" s="84" t="s">
        <v>51</v>
      </c>
      <c r="D21" s="84">
        <v>10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91">
        <f>D21*1*40</f>
        <v>400</v>
      </c>
      <c r="X21" s="85"/>
      <c r="Y21" s="101" t="s">
        <v>68</v>
      </c>
    </row>
    <row r="22" spans="2:25" s="4" customFormat="1" ht="12.75">
      <c r="B22" s="83"/>
      <c r="C22" s="84" t="s">
        <v>52</v>
      </c>
      <c r="D22" s="84">
        <v>10</v>
      </c>
      <c r="E22" s="59"/>
      <c r="F22" s="59"/>
      <c r="G22" s="59"/>
      <c r="H22" s="59"/>
      <c r="I22" s="59"/>
      <c r="J22" s="91">
        <f>D22*0.85*40</f>
        <v>340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85"/>
      <c r="Y22" s="101" t="s">
        <v>68</v>
      </c>
    </row>
    <row r="23" spans="2:25" s="4" customFormat="1" ht="12.75">
      <c r="B23" s="83"/>
      <c r="C23" s="84" t="s">
        <v>53</v>
      </c>
      <c r="D23" s="84">
        <v>10</v>
      </c>
      <c r="E23" s="92"/>
      <c r="F23" s="59"/>
      <c r="G23" s="59"/>
      <c r="H23" s="59"/>
      <c r="I23" s="59"/>
      <c r="K23" s="59"/>
      <c r="L23" s="59"/>
      <c r="M23" s="91"/>
      <c r="N23" s="91">
        <f>D23*0.25*40</f>
        <v>100</v>
      </c>
      <c r="O23" s="59"/>
      <c r="P23" s="59"/>
      <c r="Q23" s="59"/>
      <c r="R23" s="59"/>
      <c r="S23" s="59"/>
      <c r="T23" s="59"/>
      <c r="U23" s="59"/>
      <c r="V23" s="59"/>
      <c r="W23" s="59"/>
      <c r="X23" s="85"/>
      <c r="Y23" s="101" t="s">
        <v>68</v>
      </c>
    </row>
    <row r="24" spans="2:25" s="4" customFormat="1" ht="12.75">
      <c r="B24" s="83"/>
      <c r="C24" s="84" t="s">
        <v>54</v>
      </c>
      <c r="D24" s="84">
        <v>10</v>
      </c>
      <c r="E24" s="84"/>
      <c r="F24" s="59"/>
      <c r="G24" s="59"/>
      <c r="H24" s="59"/>
      <c r="I24" s="59"/>
      <c r="J24" s="59"/>
      <c r="K24" s="59"/>
      <c r="L24" s="91">
        <f>D24*2*40*0.85</f>
        <v>680</v>
      </c>
      <c r="M24" s="59"/>
      <c r="N24" s="59"/>
      <c r="O24" s="59"/>
      <c r="P24" s="59"/>
      <c r="Q24" s="59"/>
      <c r="R24" s="59"/>
      <c r="S24" s="59"/>
      <c r="T24" s="84"/>
      <c r="U24" s="59" t="s">
        <v>59</v>
      </c>
      <c r="V24" s="59"/>
      <c r="W24" s="59"/>
      <c r="X24" s="85"/>
      <c r="Y24" s="101" t="s">
        <v>68</v>
      </c>
    </row>
    <row r="25" spans="2:25" s="4" customFormat="1" ht="12.75">
      <c r="B25" s="83"/>
      <c r="C25" s="59" t="s">
        <v>55</v>
      </c>
      <c r="D25" s="84">
        <v>10</v>
      </c>
      <c r="E25" s="84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91">
        <f>D25*0.75*40</f>
        <v>300</v>
      </c>
      <c r="R25" s="59"/>
      <c r="S25" s="59"/>
      <c r="T25" s="59"/>
      <c r="U25" s="59"/>
      <c r="V25" s="59"/>
      <c r="W25" s="59"/>
      <c r="X25" s="85"/>
      <c r="Y25" s="101" t="s">
        <v>68</v>
      </c>
    </row>
    <row r="26" spans="2:25" s="4" customFormat="1" ht="12.75">
      <c r="B26" s="83"/>
      <c r="C26" s="59" t="s">
        <v>56</v>
      </c>
      <c r="D26" s="84">
        <v>10</v>
      </c>
      <c r="E26" s="84"/>
      <c r="F26" s="59"/>
      <c r="G26" s="59"/>
      <c r="H26" s="59"/>
      <c r="I26" s="59"/>
      <c r="J26" s="59"/>
      <c r="K26" s="59"/>
      <c r="L26" s="59"/>
      <c r="M26" s="91">
        <f>D26*0.75*40</f>
        <v>300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5"/>
      <c r="Y26" s="101" t="s">
        <v>68</v>
      </c>
    </row>
    <row r="27" spans="2:25" s="4" customFormat="1" ht="12.75">
      <c r="B27" s="83"/>
      <c r="C27" s="84" t="s">
        <v>57</v>
      </c>
      <c r="D27" s="84">
        <v>10</v>
      </c>
      <c r="E27" s="84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91">
        <f>D27*0.75*40</f>
        <v>300</v>
      </c>
      <c r="Q27" s="59"/>
      <c r="R27" s="59"/>
      <c r="S27" s="59"/>
      <c r="T27" s="59"/>
      <c r="U27" s="59"/>
      <c r="V27" s="59"/>
      <c r="W27" s="59"/>
      <c r="X27" s="85"/>
      <c r="Y27" s="101" t="s">
        <v>68</v>
      </c>
    </row>
    <row r="28" spans="2:25" s="4" customFormat="1" ht="13.5" thickBot="1">
      <c r="B28" s="86"/>
      <c r="C28" s="87" t="s">
        <v>58</v>
      </c>
      <c r="D28" s="87">
        <v>10</v>
      </c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93">
        <f>D28*0.75*40</f>
        <v>300</v>
      </c>
      <c r="U28" s="88"/>
      <c r="V28" s="88"/>
      <c r="W28" s="88"/>
      <c r="X28" s="89"/>
      <c r="Y28" s="88"/>
    </row>
    <row r="29" s="4" customFormat="1" ht="12.75">
      <c r="X29" s="65"/>
    </row>
    <row r="30" spans="1:24" s="78" customFormat="1" ht="12.75">
      <c r="A30" s="78">
        <v>31</v>
      </c>
      <c r="X30" s="76"/>
    </row>
    <row r="31" s="76" customFormat="1" ht="8.25" customHeight="1"/>
    <row r="32" spans="5:24" s="78" customFormat="1" ht="12.75">
      <c r="E32" s="78">
        <f>SUM(E12:E31)</f>
        <v>0</v>
      </c>
      <c r="F32" s="78">
        <f aca="true" t="shared" si="0" ref="F32:W32">SUM(F12:F31)</f>
        <v>0</v>
      </c>
      <c r="G32" s="78">
        <f t="shared" si="0"/>
        <v>0</v>
      </c>
      <c r="H32" s="78">
        <f t="shared" si="0"/>
        <v>0</v>
      </c>
      <c r="I32" s="78">
        <f t="shared" si="0"/>
        <v>0</v>
      </c>
      <c r="J32" s="78">
        <f t="shared" si="0"/>
        <v>1480</v>
      </c>
      <c r="K32" s="78">
        <f t="shared" si="0"/>
        <v>1140</v>
      </c>
      <c r="L32" s="78">
        <f t="shared" si="0"/>
        <v>680</v>
      </c>
      <c r="M32" s="78">
        <f t="shared" si="0"/>
        <v>300</v>
      </c>
      <c r="N32" s="78">
        <f t="shared" si="0"/>
        <v>100</v>
      </c>
      <c r="O32" s="78">
        <f t="shared" si="0"/>
        <v>0</v>
      </c>
      <c r="P32" s="78">
        <f t="shared" si="0"/>
        <v>300</v>
      </c>
      <c r="Q32" s="78">
        <f t="shared" si="0"/>
        <v>300</v>
      </c>
      <c r="R32" s="78">
        <f t="shared" si="0"/>
        <v>0</v>
      </c>
      <c r="S32" s="78">
        <f t="shared" si="0"/>
        <v>0</v>
      </c>
      <c r="T32" s="78">
        <f t="shared" si="0"/>
        <v>300</v>
      </c>
      <c r="U32" s="78">
        <f t="shared" si="0"/>
        <v>0</v>
      </c>
      <c r="V32" s="78">
        <f t="shared" si="0"/>
        <v>0</v>
      </c>
      <c r="W32" s="78">
        <f t="shared" si="0"/>
        <v>400</v>
      </c>
      <c r="X32" s="76"/>
    </row>
    <row r="34" spans="5:24" s="78" customFormat="1" ht="12.75">
      <c r="E34" s="94"/>
      <c r="X34" s="76"/>
    </row>
    <row r="35" spans="25:50" s="4" customFormat="1" ht="12.75"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</row>
  </sheetData>
  <printOptions/>
  <pageMargins left="0.75" right="0.75" top="1.25" bottom="1" header="0.5" footer="0.5"/>
  <pageSetup fitToHeight="1" fitToWidth="1" horizontalDpi="600" verticalDpi="600" orientation="landscape" scale="50" r:id="rId2"/>
  <headerFooter alignWithMargins="0">
    <oddHeader>&amp;C&amp;"Arial,Bold"&amp;14NCSX June 2007 ETC 
TABLE I - Design Labor</oddHeader>
    <oddFooter>&amp;L&amp;F&amp;C&amp;"Arial,Bold"&amp;A    &amp;P of &amp;N&amp;R
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H29" sqref="H29"/>
    </sheetView>
  </sheetViews>
  <sheetFormatPr defaultColWidth="9.140625" defaultRowHeight="12.75"/>
  <cols>
    <col min="1" max="1" width="34.00390625" style="0" customWidth="1"/>
    <col min="2" max="2" width="18.57421875" style="0" customWidth="1"/>
    <col min="3" max="3" width="17.421875" style="0" customWidth="1"/>
    <col min="5" max="5" width="13.140625" style="0" bestFit="1" customWidth="1"/>
    <col min="12" max="12" width="3.421875" style="0" customWidth="1"/>
    <col min="13" max="13" width="53.7109375" style="0" customWidth="1"/>
  </cols>
  <sheetData>
    <row r="1" spans="1:5" s="6" customFormat="1" ht="20.25">
      <c r="A1" s="50" t="s">
        <v>19</v>
      </c>
      <c r="B1" s="50"/>
      <c r="C1" s="50"/>
      <c r="D1" s="50"/>
      <c r="E1" s="50"/>
    </row>
    <row r="2" spans="1:5" s="6" customFormat="1" ht="20.25">
      <c r="A2" s="50" t="s">
        <v>20</v>
      </c>
      <c r="B2" s="50"/>
      <c r="C2" s="50"/>
      <c r="D2" s="50"/>
      <c r="E2" s="50"/>
    </row>
    <row r="3" spans="1:5" s="6" customFormat="1" ht="20.25">
      <c r="A3" s="50" t="s">
        <v>21</v>
      </c>
      <c r="B3" s="50"/>
      <c r="C3" s="50"/>
      <c r="D3" s="50"/>
      <c r="E3" s="50"/>
    </row>
    <row r="4" spans="1:5" s="6" customFormat="1" ht="20.25">
      <c r="A4" s="125" t="s">
        <v>22</v>
      </c>
      <c r="B4" s="51"/>
      <c r="C4" s="50"/>
      <c r="D4" s="50"/>
      <c r="E4" s="50"/>
    </row>
    <row r="5" spans="1:5" s="6" customFormat="1" ht="20.25">
      <c r="A5" s="50" t="s">
        <v>23</v>
      </c>
      <c r="B5" s="50"/>
      <c r="C5" s="50"/>
      <c r="D5" s="50"/>
      <c r="E5" s="50"/>
    </row>
    <row r="6" s="6" customFormat="1" ht="20.25"/>
    <row r="7" spans="1:11" s="7" customFormat="1" ht="12.75">
      <c r="A7" s="21"/>
      <c r="B7" s="22"/>
      <c r="C7" s="23"/>
      <c r="D7" s="23"/>
      <c r="E7" s="23"/>
      <c r="F7" s="23"/>
      <c r="G7" s="23"/>
      <c r="H7" s="23"/>
      <c r="I7" s="24"/>
      <c r="J7" s="22"/>
      <c r="K7" s="25"/>
    </row>
    <row r="8" ht="12.75">
      <c r="A8" s="1"/>
    </row>
    <row r="9" s="31" customFormat="1" ht="12.75">
      <c r="A9" s="30" t="s">
        <v>0</v>
      </c>
    </row>
    <row r="10" s="31" customFormat="1" ht="12.75">
      <c r="A10" s="30"/>
    </row>
    <row r="11" spans="1:5" s="31" customFormat="1" ht="20.25" customHeight="1">
      <c r="A11" s="116" t="s">
        <v>62</v>
      </c>
      <c r="B11" s="116"/>
      <c r="C11" s="116"/>
      <c r="D11" s="116"/>
      <c r="E11" s="116"/>
    </row>
  </sheetData>
  <mergeCells count="1">
    <mergeCell ref="A11:E11"/>
  </mergeCells>
  <printOptions gridLines="1"/>
  <pageMargins left="0.75" right="0.75" top="1" bottom="1" header="0.5" footer="0.5"/>
  <pageSetup fitToHeight="1" fitToWidth="1" horizontalDpi="600" verticalDpi="600" orientation="landscape" scale="83" r:id="rId2"/>
  <headerFooter alignWithMargins="0">
    <oddHeader>&amp;C&amp;"Arial,Bold"&amp;14NCSX June 2007 ETC 
TABLE I - Materials and Subcontracts</oddHeader>
    <oddFooter>&amp;L&amp;F&amp;C&amp;"Arial,Bold"&amp;A    &amp;P of &amp;N&amp;R
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L52" sqref="L52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2.00390625" style="14" bestFit="1" customWidth="1"/>
    <col min="4" max="4" width="10.28125" style="0" bestFit="1" customWidth="1"/>
    <col min="5" max="5" width="10.57421875" style="0" bestFit="1" customWidth="1"/>
    <col min="6" max="6" width="10.28125" style="0" customWidth="1"/>
    <col min="7" max="7" width="9.28125" style="0" customWidth="1"/>
    <col min="8" max="8" width="9.8515625" style="0" bestFit="1" customWidth="1"/>
    <col min="9" max="9" width="10.28125" style="0" customWidth="1"/>
    <col min="10" max="11" width="11.140625" style="0" customWidth="1"/>
    <col min="12" max="12" width="87.28125" style="0" customWidth="1"/>
    <col min="13" max="13" width="11.421875" style="0" bestFit="1" customWidth="1"/>
    <col min="14" max="14" width="4.140625" style="0" bestFit="1" customWidth="1"/>
    <col min="15" max="16" width="5.8515625" style="0" bestFit="1" customWidth="1"/>
    <col min="17" max="17" width="4.28125" style="0" bestFit="1" customWidth="1"/>
    <col min="18" max="18" width="5.8515625" style="0" bestFit="1" customWidth="1"/>
    <col min="19" max="25" width="3.28125" style="0" bestFit="1" customWidth="1"/>
    <col min="26" max="26" width="1.7109375" style="0" customWidth="1"/>
    <col min="27" max="27" width="70.28125" style="0" customWidth="1"/>
  </cols>
  <sheetData>
    <row r="1" spans="1:5" s="6" customFormat="1" ht="20.25">
      <c r="A1" s="50" t="s">
        <v>19</v>
      </c>
      <c r="B1" s="50"/>
      <c r="C1" s="50"/>
      <c r="D1" s="50"/>
      <c r="E1" s="50"/>
    </row>
    <row r="2" spans="1:5" s="6" customFormat="1" ht="20.25">
      <c r="A2" s="50" t="s">
        <v>20</v>
      </c>
      <c r="B2" s="50"/>
      <c r="C2" s="50"/>
      <c r="D2" s="50"/>
      <c r="E2" s="50"/>
    </row>
    <row r="3" spans="1:5" s="6" customFormat="1" ht="20.25">
      <c r="A3" s="50" t="s">
        <v>21</v>
      </c>
      <c r="B3" s="50"/>
      <c r="C3" s="50"/>
      <c r="D3" s="50"/>
      <c r="E3" s="50"/>
    </row>
    <row r="4" spans="1:5" s="6" customFormat="1" ht="20.25">
      <c r="A4" s="125" t="s">
        <v>22</v>
      </c>
      <c r="B4" s="51"/>
      <c r="C4" s="50"/>
      <c r="D4" s="50"/>
      <c r="E4" s="50"/>
    </row>
    <row r="5" spans="1:5" s="6" customFormat="1" ht="20.25">
      <c r="A5" s="50" t="s">
        <v>23</v>
      </c>
      <c r="B5" s="50"/>
      <c r="C5" s="50"/>
      <c r="D5" s="50"/>
      <c r="E5" s="50"/>
    </row>
    <row r="6" spans="1:2" s="6" customFormat="1" ht="20.25">
      <c r="A6" s="50"/>
      <c r="B6" s="50"/>
    </row>
    <row r="7" spans="1:13" s="7" customFormat="1" ht="12.75">
      <c r="A7" s="21"/>
      <c r="B7" s="21"/>
      <c r="C7" s="22"/>
      <c r="D7" s="23"/>
      <c r="E7" s="23"/>
      <c r="F7" s="23"/>
      <c r="G7" s="23"/>
      <c r="H7" s="23"/>
      <c r="I7" s="23"/>
      <c r="J7" s="24"/>
      <c r="K7" s="24"/>
      <c r="L7" s="22"/>
      <c r="M7" s="25"/>
    </row>
    <row r="8" spans="1:13" s="27" customFormat="1" ht="12.75">
      <c r="A8" s="17"/>
      <c r="B8" s="17"/>
      <c r="C8" s="18"/>
      <c r="D8" s="19"/>
      <c r="E8" s="19"/>
      <c r="F8" s="19"/>
      <c r="G8" s="19"/>
      <c r="H8" s="19"/>
      <c r="I8" s="19"/>
      <c r="J8" s="26"/>
      <c r="K8" s="26"/>
      <c r="L8" s="18"/>
      <c r="M8" s="16"/>
    </row>
    <row r="9" spans="1:6" ht="15.75">
      <c r="A9" s="29" t="s">
        <v>5</v>
      </c>
      <c r="B9" s="29"/>
      <c r="C9" s="28"/>
      <c r="D9" s="19"/>
      <c r="E9" s="19"/>
      <c r="F9" s="19"/>
    </row>
    <row r="10" spans="1:6" ht="15.75">
      <c r="A10" s="29"/>
      <c r="B10" s="29"/>
      <c r="C10" s="28"/>
      <c r="D10" s="19"/>
      <c r="E10" s="19"/>
      <c r="F10" s="19"/>
    </row>
  </sheetData>
  <printOptions gridLines="1"/>
  <pageMargins left="0.17" right="0.17" top="0.89" bottom="0.37" header="0.24" footer="0.17"/>
  <pageSetup fitToHeight="1" fitToWidth="1" horizontalDpi="600" verticalDpi="600" orientation="landscape" scale="64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workbookViewId="0" topLeftCell="A6">
      <selection activeCell="O36" sqref="O36"/>
    </sheetView>
  </sheetViews>
  <sheetFormatPr defaultColWidth="9.140625" defaultRowHeight="12.75"/>
  <cols>
    <col min="1" max="1" width="4.8515625" style="0" customWidth="1"/>
    <col min="7" max="7" width="13.57421875" style="0" customWidth="1"/>
  </cols>
  <sheetData>
    <row r="1" spans="1:5" s="6" customFormat="1" ht="20.25">
      <c r="A1" s="48" t="s">
        <v>19</v>
      </c>
      <c r="B1" s="50"/>
      <c r="C1" s="50"/>
      <c r="D1" s="50"/>
      <c r="E1" s="50"/>
    </row>
    <row r="2" spans="1:5" s="6" customFormat="1" ht="20.25">
      <c r="A2" s="48" t="s">
        <v>20</v>
      </c>
      <c r="B2" s="50"/>
      <c r="C2" s="50"/>
      <c r="D2" s="50"/>
      <c r="E2" s="50"/>
    </row>
    <row r="3" spans="1:5" s="6" customFormat="1" ht="20.25">
      <c r="A3" s="48" t="s">
        <v>21</v>
      </c>
      <c r="B3" s="50"/>
      <c r="C3" s="50"/>
      <c r="D3" s="50"/>
      <c r="E3" s="50"/>
    </row>
    <row r="4" spans="1:5" s="6" customFormat="1" ht="20.25">
      <c r="A4" s="49" t="s">
        <v>22</v>
      </c>
      <c r="B4" s="51"/>
      <c r="C4" s="50"/>
      <c r="D4" s="50"/>
      <c r="E4" s="50"/>
    </row>
    <row r="5" spans="1:5" s="6" customFormat="1" ht="20.25">
      <c r="A5" s="48" t="s">
        <v>23</v>
      </c>
      <c r="B5" s="50"/>
      <c r="C5" s="50"/>
      <c r="D5" s="50"/>
      <c r="E5" s="50"/>
    </row>
    <row r="6" spans="1:2" s="6" customFormat="1" ht="20.25">
      <c r="A6" s="50"/>
      <c r="B6" s="50"/>
    </row>
    <row r="7" spans="1:19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ht="15.75">
      <c r="A8" s="9" t="s">
        <v>60</v>
      </c>
    </row>
    <row r="9" spans="1:19" ht="26.25">
      <c r="A9" s="9"/>
      <c r="D9" s="11" t="s">
        <v>2</v>
      </c>
      <c r="E9" s="11" t="s">
        <v>3</v>
      </c>
      <c r="F9" s="11" t="s">
        <v>4</v>
      </c>
      <c r="G9" s="13" t="s">
        <v>12</v>
      </c>
      <c r="H9" s="12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2" ht="12.75">
      <c r="B10" s="1" t="s">
        <v>1</v>
      </c>
      <c r="D10" s="15" t="s">
        <v>15</v>
      </c>
      <c r="E10" s="15"/>
      <c r="G10" s="5"/>
      <c r="H10" s="1" t="s">
        <v>16</v>
      </c>
      <c r="L10" s="1"/>
    </row>
    <row r="11" spans="4:12" ht="12.75">
      <c r="D11" s="5"/>
      <c r="E11" s="5"/>
      <c r="F11" s="5"/>
      <c r="G11" s="45" t="s">
        <v>67</v>
      </c>
      <c r="L11" s="1"/>
    </row>
    <row r="12" spans="2:12" ht="12.75">
      <c r="B12" s="1" t="s">
        <v>14</v>
      </c>
      <c r="D12" s="5"/>
      <c r="E12" s="5"/>
      <c r="F12" s="15" t="s">
        <v>15</v>
      </c>
      <c r="G12" s="15"/>
      <c r="H12" s="1" t="s">
        <v>17</v>
      </c>
      <c r="L12" s="1"/>
    </row>
    <row r="13" spans="4:7" s="1" customFormat="1" ht="12.75">
      <c r="D13" s="15"/>
      <c r="E13" s="15"/>
      <c r="F13" s="15"/>
      <c r="G13" s="15"/>
    </row>
    <row r="14" spans="1:7" s="1" customFormat="1" ht="12.75">
      <c r="A14" s="102" t="s">
        <v>69</v>
      </c>
      <c r="D14" s="15"/>
      <c r="E14" s="15"/>
      <c r="F14" s="15"/>
      <c r="G14" s="15"/>
    </row>
    <row r="15" spans="2:12" ht="12.75">
      <c r="B15" s="1"/>
      <c r="D15" s="5"/>
      <c r="E15" s="5"/>
      <c r="F15" s="15"/>
      <c r="G15" s="15"/>
      <c r="L15" s="1"/>
    </row>
    <row r="16" spans="1:20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="27" customFormat="1" ht="12.75">
      <c r="A17" s="10" t="s">
        <v>66</v>
      </c>
    </row>
    <row r="18" spans="6:17" s="103" customFormat="1" ht="12.75">
      <c r="F18" s="104"/>
      <c r="G18" s="104"/>
      <c r="N18" s="123" t="s">
        <v>70</v>
      </c>
      <c r="O18" s="123"/>
      <c r="P18" s="105" t="s">
        <v>71</v>
      </c>
      <c r="Q18" s="106"/>
    </row>
    <row r="19" spans="1:17" s="107" customFormat="1" ht="25.5">
      <c r="A19" s="107" t="s">
        <v>72</v>
      </c>
      <c r="B19" s="124" t="s">
        <v>73</v>
      </c>
      <c r="C19" s="124"/>
      <c r="D19" s="124"/>
      <c r="E19" s="124"/>
      <c r="F19" s="124"/>
      <c r="G19" s="108" t="s">
        <v>74</v>
      </c>
      <c r="H19" s="124" t="s">
        <v>75</v>
      </c>
      <c r="I19" s="124"/>
      <c r="J19" s="124"/>
      <c r="K19" s="124" t="s">
        <v>76</v>
      </c>
      <c r="L19" s="124"/>
      <c r="M19" s="124"/>
      <c r="N19" s="107" t="s">
        <v>4</v>
      </c>
      <c r="O19" s="107" t="s">
        <v>2</v>
      </c>
      <c r="P19" s="107" t="s">
        <v>4</v>
      </c>
      <c r="Q19" s="107" t="s">
        <v>2</v>
      </c>
    </row>
    <row r="20" spans="1:13" s="111" customFormat="1" ht="12.75">
      <c r="A20" s="109"/>
      <c r="B20" s="118"/>
      <c r="C20" s="118"/>
      <c r="D20" s="118"/>
      <c r="E20" s="118"/>
      <c r="F20" s="118"/>
      <c r="G20" s="110"/>
      <c r="H20" s="119"/>
      <c r="I20" s="119"/>
      <c r="J20" s="119"/>
      <c r="K20" s="119"/>
      <c r="L20" s="119"/>
      <c r="M20" s="119"/>
    </row>
    <row r="21" spans="1:17" s="114" customFormat="1" ht="42" customHeight="1">
      <c r="A21" s="114">
        <v>8501</v>
      </c>
      <c r="B21" s="120" t="s">
        <v>91</v>
      </c>
      <c r="C21" s="120"/>
      <c r="D21" s="120"/>
      <c r="E21" s="120"/>
      <c r="F21" s="120"/>
      <c r="G21" s="115" t="s">
        <v>92</v>
      </c>
      <c r="H21" s="121" t="s">
        <v>93</v>
      </c>
      <c r="I21" s="121"/>
      <c r="J21" s="121"/>
      <c r="K21" s="122" t="s">
        <v>94</v>
      </c>
      <c r="L21" s="122"/>
      <c r="M21" s="122"/>
      <c r="N21" s="126"/>
      <c r="O21" s="127"/>
      <c r="P21" s="128"/>
      <c r="Q21" s="128"/>
    </row>
    <row r="22" spans="2:13" s="111" customFormat="1" ht="12.75">
      <c r="B22" s="119"/>
      <c r="C22" s="119"/>
      <c r="D22" s="119"/>
      <c r="E22" s="119"/>
      <c r="F22" s="119"/>
      <c r="G22" s="110"/>
      <c r="H22" s="119"/>
      <c r="I22" s="119"/>
      <c r="J22" s="119"/>
      <c r="K22" s="119"/>
      <c r="L22" s="119"/>
      <c r="M22" s="119"/>
    </row>
    <row r="23" spans="2:13" s="112" customFormat="1" ht="12.75">
      <c r="B23" s="117"/>
      <c r="C23" s="117"/>
      <c r="D23" s="117"/>
      <c r="E23" s="117"/>
      <c r="F23" s="117"/>
      <c r="G23" s="113"/>
      <c r="H23" s="117"/>
      <c r="I23" s="117"/>
      <c r="J23" s="117"/>
      <c r="K23" s="117"/>
      <c r="L23" s="117"/>
      <c r="M23" s="117"/>
    </row>
    <row r="24" spans="5:8" ht="12.75">
      <c r="E24" s="5"/>
      <c r="F24" s="5"/>
      <c r="G24" s="5"/>
      <c r="H24" s="5"/>
    </row>
    <row r="25" spans="1:8" s="1" customFormat="1" ht="12.75">
      <c r="A25" s="1" t="s">
        <v>77</v>
      </c>
      <c r="E25" s="15"/>
      <c r="F25" s="15"/>
      <c r="G25" s="15"/>
      <c r="H25" s="15"/>
    </row>
    <row r="26" spans="1:8" s="1" customFormat="1" ht="12.75">
      <c r="A26" s="1" t="s">
        <v>78</v>
      </c>
      <c r="B26" s="1" t="s">
        <v>79</v>
      </c>
      <c r="E26" s="15"/>
      <c r="F26" s="15"/>
      <c r="G26" s="15"/>
      <c r="H26" s="15"/>
    </row>
    <row r="27" spans="2:8" s="1" customFormat="1" ht="12.75">
      <c r="B27" s="1" t="s">
        <v>80</v>
      </c>
      <c r="E27" s="15"/>
      <c r="F27" s="15"/>
      <c r="G27" s="15"/>
      <c r="H27" s="15"/>
    </row>
    <row r="28" spans="1:8" s="1" customFormat="1" ht="12.75">
      <c r="A28" s="1" t="s">
        <v>81</v>
      </c>
      <c r="B28" s="1" t="s">
        <v>82</v>
      </c>
      <c r="E28" s="15"/>
      <c r="F28" s="15"/>
      <c r="G28" s="15"/>
      <c r="H28" s="15"/>
    </row>
    <row r="29" spans="2:8" s="1" customFormat="1" ht="12.75">
      <c r="B29" s="1" t="s">
        <v>83</v>
      </c>
      <c r="E29" s="15"/>
      <c r="F29" s="15"/>
      <c r="G29" s="15"/>
      <c r="H29" s="15"/>
    </row>
    <row r="30" s="1" customFormat="1" ht="12.75">
      <c r="B30" s="1" t="s">
        <v>84</v>
      </c>
    </row>
    <row r="31" spans="1:2" s="1" customFormat="1" ht="12.75">
      <c r="A31" s="1" t="s">
        <v>85</v>
      </c>
      <c r="B31" s="1" t="s">
        <v>86</v>
      </c>
    </row>
    <row r="32" s="1" customFormat="1" ht="12.75">
      <c r="B32" s="1" t="s">
        <v>87</v>
      </c>
    </row>
    <row r="33" spans="1:2" s="1" customFormat="1" ht="12.75">
      <c r="A33" s="1" t="s">
        <v>88</v>
      </c>
      <c r="B33" s="1" t="s">
        <v>89</v>
      </c>
    </row>
    <row r="34" s="1" customFormat="1" ht="12.75">
      <c r="B34" s="1" t="s">
        <v>90</v>
      </c>
    </row>
  </sheetData>
  <mergeCells count="16">
    <mergeCell ref="H21:J21"/>
    <mergeCell ref="K21:M21"/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  <mergeCell ref="B21:F21"/>
  </mergeCells>
  <printOptions/>
  <pageMargins left="0.75" right="0.75" top="1.25" bottom="1" header="0.75" footer="0.5"/>
  <pageSetup fitToHeight="1" fitToWidth="1" horizontalDpi="600" verticalDpi="600" orientation="landscape" scale="66" r:id="rId1"/>
  <headerFooter alignWithMargins="0">
    <oddHeader>&amp;C&amp;"Arial,Bold"&amp;14NCSX June 2007 ETC 
TABLE IV - Uncertainty of Estimate and Residual Risk Assessment</oddHeader>
    <oddFooter xml:space="preserve">&amp;L&amp;F&amp;C&amp;A   page &amp;P of &amp;N &amp;R&amp;D   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2007-06-19T19:41:39Z</cp:lastPrinted>
  <dcterms:created xsi:type="dcterms:W3CDTF">2001-10-24T18:11:20Z</dcterms:created>
  <dcterms:modified xsi:type="dcterms:W3CDTF">2007-06-19T19:44:00Z</dcterms:modified>
  <cp:category/>
  <cp:version/>
  <cp:contentType/>
  <cp:contentStatus/>
</cp:coreProperties>
</file>