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0"/>
  </bookViews>
  <sheets>
    <sheet name="Tab 0 Approval Form" sheetId="1" r:id="rId1"/>
    <sheet name="Table I - Dsn Labor" sheetId="2" r:id="rId2"/>
    <sheet name="Table II - M&amp;S" sheetId="3" r:id="rId3"/>
    <sheet name="Table III - FabAssy &amp; Instl" sheetId="4" r:id="rId4"/>
    <sheet name="Table IV - Conting &amp; Risk" sheetId="5" r:id="rId5"/>
    <sheet name="Table V - Basis of Estimate" sheetId="6" r:id="rId6"/>
  </sheets>
  <definedNames>
    <definedName name="_xlnm.Print_Area" localSheetId="0">'Tab 0 Approval Form'!$A$1:$B$39</definedName>
    <definedName name="_xlnm.Print_Area" localSheetId="1">'Table I - Dsn Labor'!$A$9:$AA$18</definedName>
    <definedName name="_xlnm.Print_Area" localSheetId="2">'Table II - M&amp;S'!$A$9:$H$19</definedName>
    <definedName name="_xlnm.Print_Area" localSheetId="3">'Table III - FabAssy &amp; Instl'!$A$10:$M$22</definedName>
    <definedName name="_xlnm.Print_Area" localSheetId="4">'Table IV - Conting &amp; Risk'!$A$7:$T$41</definedName>
    <definedName name="_xlnm.Print_Area" localSheetId="5">'Table V - Basis of Estimate'!$A$9:$V$67</definedName>
    <definedName name="_xlnm.Print_Titles" localSheetId="1">'Table I - Dsn Labor'!$7:$8</definedName>
    <definedName name="_xlnm.Print_Titles" localSheetId="2">'Table II - M&amp;S'!$7:$8</definedName>
    <definedName name="_xlnm.Print_Titles" localSheetId="3">'Table III - FabAssy &amp; Instl'!$1:$9</definedName>
    <definedName name="_xlnm.Print_Titles" localSheetId="5">'Table V - Basis of Estimate'!$1:$8</definedName>
  </definedNames>
  <calcPr fullCalcOnLoad="1"/>
</workbook>
</file>

<file path=xl/sharedStrings.xml><?xml version="1.0" encoding="utf-8"?>
<sst xmlns="http://schemas.openxmlformats.org/spreadsheetml/2006/main" count="741" uniqueCount="175">
  <si>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</si>
  <si>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</si>
  <si>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</si>
  <si>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</si>
  <si>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</si>
  <si>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</si>
  <si>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</si>
  <si>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</si>
  <si>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</si>
  <si>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</si>
  <si>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</si>
  <si>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</si>
  <si>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</si>
  <si>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</si>
  <si>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</si>
  <si>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</si>
  <si>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</si>
  <si>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</si>
  <si>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</si>
  <si>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</si>
  <si>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</si>
  <si>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</si>
  <si>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</si>
  <si>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</si>
  <si>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</si>
  <si>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</si>
  <si>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</si>
  <si>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</si>
  <si>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</si>
  <si>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</si>
  <si>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</si>
  <si>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</si>
  <si>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</si>
  <si>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</si>
  <si>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</si>
  <si>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</si>
  <si>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EAEM Dsn</t>
  </si>
  <si>
    <t>Design Complexity</t>
  </si>
  <si>
    <t>NCSX Work Approval Form (WAF)</t>
  </si>
  <si>
    <t>Schedule:</t>
  </si>
  <si>
    <t>See Attached</t>
  </si>
  <si>
    <t>Approvals:</t>
  </si>
  <si>
    <t>____________________________________                     ___________________</t>
  </si>
  <si>
    <t>Project Manager                                                                   Date</t>
  </si>
  <si>
    <t>Other Comments:</t>
  </si>
  <si>
    <t>Hours</t>
  </si>
  <si>
    <t>Assumptions</t>
  </si>
  <si>
    <t xml:space="preserve">   ACT     </t>
  </si>
  <si>
    <t>Metrology</t>
  </si>
  <si>
    <t>Description of Task</t>
  </si>
  <si>
    <t>M&amp;S</t>
  </si>
  <si>
    <t xml:space="preserve">EAEM   </t>
  </si>
  <si>
    <t xml:space="preserve">EMEM   </t>
  </si>
  <si>
    <t xml:space="preserve">EMSM   </t>
  </si>
  <si>
    <t xml:space="preserve">EMTB   </t>
  </si>
  <si>
    <t>K$</t>
  </si>
  <si>
    <t>Uncertainty Range</t>
  </si>
  <si>
    <t>Duration in Shifts</t>
  </si>
  <si>
    <t>Persons per Shift</t>
  </si>
  <si>
    <t>WBS Number:  74</t>
  </si>
  <si>
    <t>WBS Title: Machine Assembly Planning &amp; Oversight</t>
  </si>
  <si>
    <t>This WBS element includes those activities associated with planning the assembly and installation, of the NCSX device.  It includes the Construction Management coordination between WBS elements whose activities directly involve the assembly of the NCSX components in the NCSX test cell and basement.  It also includes participation in design reviews by the Construction Manager to assure the constructability of the NCSX facility.</t>
  </si>
  <si>
    <t>None - this is an assembly operation</t>
  </si>
  <si>
    <t xml:space="preserve">714.020    </t>
  </si>
  <si>
    <t xml:space="preserve">LOE FY07  prior to assembly starting                  </t>
  </si>
  <si>
    <t>Update Final Assembly Plan</t>
  </si>
  <si>
    <t xml:space="preserve">714.030    </t>
  </si>
  <si>
    <t xml:space="preserve">LOE during assembly (thru first plasma) 1.0 fte each EM and SM             </t>
  </si>
  <si>
    <t xml:space="preserve">7502-001   </t>
  </si>
  <si>
    <t xml:space="preserve">Test Cell 110v outlets                           </t>
  </si>
  <si>
    <t xml:space="preserve">7502-002   </t>
  </si>
  <si>
    <t xml:space="preserve">Test Cell 208v outlets                           </t>
  </si>
  <si>
    <t>Job 7401 - Machine Assembly Planning &amp; Oversight</t>
  </si>
  <si>
    <t>Subtotal Job 7401</t>
  </si>
  <si>
    <t>Based on time to do existing plan</t>
  </si>
  <si>
    <t>GPP Funded</t>
  </si>
  <si>
    <t>The plan estimate is based on the time required for the preparation of the existing assembly plan. The LOE oversight is based on the actual costs for the NSTX assembly oversight and the TFTR D&amp;D Project oversight.</t>
  </si>
  <si>
    <t>This job is LOE - as WBS 75 increases in duration this job will increase in duration the same amount.</t>
  </si>
  <si>
    <t>X</t>
  </si>
  <si>
    <t>Linked with Job 7503 =&gt; Estimated without detailed drawings. Significant uncertainty that current concept will stay the same - see Residual Risks below.</t>
  </si>
  <si>
    <t>Linked to Job 7503 =&gt; Experienced in assembly fusion devices, but tolerances exceed anything done before.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</si>
  <si>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</si>
  <si>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</si>
  <si>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</si>
  <si>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</si>
  <si>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</si>
  <si>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</si>
  <si>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-20%/+40%</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</si>
  <si>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</si>
  <si>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</si>
  <si>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</si>
  <si>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</si>
  <si>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</si>
  <si>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</si>
  <si>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</si>
  <si>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</si>
  <si>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</si>
  <si>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</si>
  <si>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</si>
  <si>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</si>
  <si>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</si>
  <si>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</si>
  <si>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</si>
  <si>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</si>
  <si>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</si>
  <si>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</si>
  <si>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</si>
  <si>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</si>
  <si>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</si>
  <si>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+$240K  </t>
  </si>
  <si>
    <t>+$480K</t>
  </si>
  <si>
    <t>+1.00</t>
  </si>
  <si>
    <t>+2.00</t>
  </si>
  <si>
    <t>Viola and Perry will be cross-trained such that each could od the other's job</t>
  </si>
  <si>
    <t>VU</t>
  </si>
  <si>
    <t xml:space="preserve">Estimated impact is &lt;1 months on the critical path.  Cost estimates cover 0-1 months of near term FPA assembly (in addition to the standing army costs addressed under schedule impact).  </t>
  </si>
  <si>
    <t xml:space="preserve">Loss or prolonged unavailability of certain key personnel (Viola or Perry) from the project could substantially impact the schedule. </t>
  </si>
  <si>
    <t>Job Numbers: 7401 and 7451</t>
  </si>
  <si>
    <t>Job Title: Machine Assembly Planning &amp; Oversight (7401)</t>
  </si>
  <si>
    <t>Job Title: ORNL Support of Redesigns (7451)</t>
  </si>
  <si>
    <t>Job Manager: Erik Perry (7401) and Mike Cole (7451)</t>
  </si>
  <si>
    <t>Job 7451 - ORNL Support of Redesigns</t>
  </si>
  <si>
    <t>ORNL support of re-designs</t>
  </si>
  <si>
    <t>Subtotal Job 7451</t>
  </si>
  <si>
    <t>Reiersen / ORNL requirement</t>
  </si>
  <si>
    <t>Job 7401</t>
  </si>
  <si>
    <t>Job 7451</t>
  </si>
  <si>
    <t>1.0 fte</t>
  </si>
  <si>
    <t>LOE based on TFTR &amp; NSTX Assembly. (1.0 fte only is required on 2nd shift if used)</t>
  </si>
  <si>
    <t>WBS Number:  75</t>
  </si>
  <si>
    <t>WBS Title: Machine Assembly Operations</t>
  </si>
  <si>
    <t>Job Numbers: 7501 and 7503</t>
  </si>
  <si>
    <t>Job Title: Construction Crew Support (7501)</t>
  </si>
  <si>
    <t>Job Title: Machine Assembly Operations (7503)</t>
  </si>
  <si>
    <t>Job Manager: Erik Perry</t>
  </si>
  <si>
    <t>ORNL Updated Title III Engineering (6/8/2007)</t>
  </si>
  <si>
    <t>Station No.</t>
  </si>
  <si>
    <t>start date</t>
  </si>
  <si>
    <t>end date</t>
  </si>
  <si>
    <t>days</t>
  </si>
  <si>
    <t>weeks</t>
  </si>
  <si>
    <t xml:space="preserve">1st period </t>
  </si>
  <si>
    <t>2nd period</t>
  </si>
  <si>
    <t>3thd period</t>
  </si>
  <si>
    <t>Total hrs</t>
  </si>
  <si>
    <t>station 2</t>
  </si>
  <si>
    <t>station 3</t>
  </si>
  <si>
    <t>Total Hours</t>
  </si>
  <si>
    <t>station 5</t>
  </si>
  <si>
    <t>Station 2 to 5  (FPA - Job 1802)</t>
  </si>
  <si>
    <t>station 6</t>
  </si>
  <si>
    <t>Station 6 (Fnl Mach Assy - Job 7503)</t>
  </si>
  <si>
    <t>Station 2</t>
  </si>
  <si>
    <t>Coverage</t>
  </si>
  <si>
    <t>Title III Support Travel</t>
  </si>
  <si>
    <t>60% Engr/Dsn</t>
  </si>
  <si>
    <t>Job 1802</t>
  </si>
  <si>
    <t>Job 7503</t>
  </si>
  <si>
    <t>FY2007</t>
  </si>
  <si>
    <t>40% Engr/Dsn</t>
  </si>
  <si>
    <t>FY2008</t>
  </si>
  <si>
    <t>FY2009</t>
  </si>
  <si>
    <t>20% Engr/Dsn</t>
  </si>
  <si>
    <t>FY2010</t>
  </si>
  <si>
    <t>FY2011</t>
  </si>
  <si>
    <t>ENGR</t>
  </si>
  <si>
    <t>Average</t>
  </si>
  <si>
    <t>Designer</t>
  </si>
  <si>
    <t>Station 3</t>
  </si>
  <si>
    <t>50% Engr/Dsn</t>
  </si>
  <si>
    <t>30% Engr/Dsn</t>
  </si>
  <si>
    <t>10% Engr/Dsn</t>
  </si>
  <si>
    <t>Station 5</t>
  </si>
  <si>
    <t>Station 6</t>
  </si>
  <si>
    <t>80% Engr/Dsn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</si>
</sst>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Blue]\+\ \$#,##0_);[Red]\(&quot;$&quot;#,##0\)"/>
    <numFmt numFmtId="189" formatCode="[Blue]\+\ 0.00_);[Red]\(0.00\)"/>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strike/>
      <sz val="10"/>
      <name val="Arial"/>
      <family val="2"/>
    </font>
    <font>
      <sz val="8"/>
      <color indexed="10"/>
      <name val="Arial"/>
      <family val="2"/>
    </font>
  </fonts>
  <fills count="10">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style="medium"/>
      <bottom>
        <color indexed="63"/>
      </bottom>
    </border>
    <border>
      <left style="thin"/>
      <right style="thin"/>
      <top style="thin"/>
      <bottom style="thin"/>
    </border>
    <border>
      <left style="thin"/>
      <right style="thin"/>
      <top style="thin"/>
      <bottom>
        <color indexed="63"/>
      </bottom>
    </border>
    <border>
      <left>
        <color indexed="63"/>
      </left>
      <right style="thick"/>
      <top>
        <color indexed="63"/>
      </top>
      <bottom style="thin"/>
    </border>
    <border>
      <left style="thin"/>
      <right style="thin"/>
      <top style="thick"/>
      <bottom style="thin"/>
    </border>
    <border>
      <left>
        <color indexed="63"/>
      </left>
      <right>
        <color indexed="63"/>
      </right>
      <top style="thick"/>
      <bottom>
        <color indexed="63"/>
      </bottom>
    </border>
    <border>
      <left style="thin"/>
      <right style="thick"/>
      <top style="thin"/>
      <bottom style="thin"/>
    </border>
    <border>
      <left style="thin"/>
      <right style="thin"/>
      <top style="thin"/>
      <bottom style="thick"/>
    </border>
    <border>
      <left style="thin"/>
      <right style="thin"/>
      <top>
        <color indexed="63"/>
      </top>
      <bottom>
        <color indexed="63"/>
      </bottom>
    </border>
    <border>
      <left style="thin"/>
      <right style="thin"/>
      <top>
        <color indexed="63"/>
      </top>
      <bottom style="thick"/>
    </border>
    <border>
      <left style="thin"/>
      <right style="thick"/>
      <top>
        <color indexed="63"/>
      </top>
      <bottom style="thick"/>
    </border>
    <border>
      <left style="thin"/>
      <right style="thick"/>
      <top style="thin"/>
      <bottom style="thick"/>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style="thick"/>
      <top style="thin"/>
      <bottom>
        <color indexed="63"/>
      </bottom>
    </border>
    <border>
      <left style="thin"/>
      <right style="thick"/>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82">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22" fillId="0" borderId="6" xfId="0" applyFont="1" applyFill="1" applyBorder="1" applyAlignment="1">
      <alignment textRotation="90"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3" fillId="0" borderId="6" xfId="0" applyFont="1" applyFill="1" applyBorder="1" applyAlignment="1">
      <alignment textRotation="90" wrapText="1"/>
    </xf>
    <xf numFmtId="0" fontId="23" fillId="0" borderId="7" xfId="0" applyFont="1" applyFill="1" applyBorder="1" applyAlignment="1">
      <alignment textRotation="90" wrapText="1"/>
    </xf>
    <xf numFmtId="0" fontId="9" fillId="0" borderId="7" xfId="0" applyFont="1" applyFill="1" applyBorder="1" applyAlignment="1">
      <alignment textRotation="90" wrapText="1"/>
    </xf>
    <xf numFmtId="0" fontId="9" fillId="0" borderId="8" xfId="0" applyFont="1" applyFill="1" applyBorder="1" applyAlignment="1">
      <alignment textRotation="90" wrapText="1"/>
    </xf>
    <xf numFmtId="0" fontId="16" fillId="3"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3"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18" fillId="0" borderId="0" xfId="0" applyFont="1" applyFill="1" applyAlignment="1">
      <alignment/>
    </xf>
    <xf numFmtId="0" fontId="2" fillId="0" borderId="0" xfId="0" applyFont="1" applyAlignment="1">
      <alignment horizontal="center"/>
    </xf>
    <xf numFmtId="0" fontId="2" fillId="0" borderId="0" xfId="0" applyFont="1" applyAlignment="1">
      <alignment vertical="top"/>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0" fillId="0" borderId="9" xfId="0" applyFont="1" applyBorder="1" applyAlignment="1">
      <alignment wrapText="1"/>
    </xf>
    <xf numFmtId="0" fontId="0" fillId="0" borderId="1" xfId="0" applyFont="1" applyBorder="1" applyAlignment="1">
      <alignment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6"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9" xfId="0" applyFont="1" applyBorder="1" applyAlignment="1">
      <alignment/>
    </xf>
    <xf numFmtId="0" fontId="0" fillId="0" borderId="11" xfId="0" applyBorder="1" applyAlignment="1">
      <alignment horizontal="left"/>
    </xf>
    <xf numFmtId="0" fontId="7" fillId="0" borderId="5" xfId="0" applyFont="1" applyBorder="1" applyAlignment="1">
      <alignment/>
    </xf>
    <xf numFmtId="0" fontId="27" fillId="0" borderId="0" xfId="0" applyFont="1" applyBorder="1" applyAlignment="1">
      <alignment/>
    </xf>
    <xf numFmtId="0" fontId="27" fillId="0" borderId="0" xfId="0" applyFont="1" applyAlignment="1">
      <alignment/>
    </xf>
    <xf numFmtId="0" fontId="6" fillId="0" borderId="0" xfId="0" applyFont="1" applyBorder="1" applyAlignment="1">
      <alignment/>
    </xf>
    <xf numFmtId="0" fontId="0" fillId="0" borderId="12" xfId="0" applyBorder="1" applyAlignment="1">
      <alignment/>
    </xf>
    <xf numFmtId="0" fontId="6" fillId="0" borderId="0" xfId="0" applyFont="1" applyBorder="1" applyAlignment="1">
      <alignment vertical="top"/>
    </xf>
    <xf numFmtId="0" fontId="0" fillId="0" borderId="0" xfId="0" applyBorder="1" applyAlignment="1">
      <alignment vertical="top"/>
    </xf>
    <xf numFmtId="0" fontId="0" fillId="0" borderId="13" xfId="0" applyFont="1" applyBorder="1" applyAlignment="1">
      <alignment vertical="top" wrapText="1"/>
    </xf>
    <xf numFmtId="0" fontId="0" fillId="0" borderId="13" xfId="0" applyFont="1" applyBorder="1" applyAlignment="1">
      <alignment vertical="top"/>
    </xf>
    <xf numFmtId="0" fontId="2" fillId="0" borderId="13" xfId="0" applyFont="1" applyBorder="1" applyAlignment="1">
      <alignment horizontal="centerContinuous" vertical="top"/>
    </xf>
    <xf numFmtId="0" fontId="2" fillId="0" borderId="13" xfId="0" applyFont="1" applyBorder="1" applyAlignment="1">
      <alignment horizontal="center" vertical="top" wrapText="1"/>
    </xf>
    <xf numFmtId="0" fontId="0" fillId="0" borderId="0" xfId="0" applyFont="1" applyAlignment="1">
      <alignment vertical="top"/>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horizontal="center" vertical="top"/>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10" xfId="0" applyFont="1" applyBorder="1" applyAlignment="1">
      <alignment vertical="top" wrapText="1"/>
    </xf>
    <xf numFmtId="0" fontId="0"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wrapText="1"/>
    </xf>
    <xf numFmtId="1" fontId="0" fillId="0" borderId="16" xfId="0" applyNumberFormat="1" applyFont="1" applyBorder="1" applyAlignment="1">
      <alignment/>
    </xf>
    <xf numFmtId="1" fontId="0" fillId="0" borderId="16" xfId="0" applyNumberFormat="1" applyFont="1" applyBorder="1" applyAlignment="1">
      <alignment horizontal="center"/>
    </xf>
    <xf numFmtId="0" fontId="8" fillId="0" borderId="16" xfId="0" applyFont="1" applyBorder="1" applyAlignment="1">
      <alignment wrapText="1"/>
    </xf>
    <xf numFmtId="0" fontId="0" fillId="0" borderId="17"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3" xfId="0" applyFont="1" applyBorder="1" applyAlignment="1">
      <alignment wrapText="1"/>
    </xf>
    <xf numFmtId="1" fontId="0" fillId="0" borderId="13" xfId="0" applyNumberFormat="1" applyFont="1" applyBorder="1" applyAlignment="1">
      <alignment/>
    </xf>
    <xf numFmtId="1" fontId="0" fillId="0" borderId="13" xfId="0" applyNumberFormat="1" applyFont="1" applyBorder="1" applyAlignment="1">
      <alignment horizontal="center"/>
    </xf>
    <xf numFmtId="0" fontId="0" fillId="0" borderId="0" xfId="0" applyFont="1" applyAlignment="1">
      <alignment/>
    </xf>
    <xf numFmtId="0" fontId="0" fillId="0" borderId="18" xfId="0" applyFont="1" applyBorder="1" applyAlignment="1">
      <alignment/>
    </xf>
    <xf numFmtId="187" fontId="27" fillId="0" borderId="0" xfId="0" applyNumberFormat="1" applyFont="1" applyAlignment="1">
      <alignment/>
    </xf>
    <xf numFmtId="187" fontId="7" fillId="0" borderId="0" xfId="0" applyNumberFormat="1" applyFont="1" applyAlignment="1">
      <alignment/>
    </xf>
    <xf numFmtId="187" fontId="0" fillId="3"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Border="1" applyAlignment="1">
      <alignment vertical="top"/>
    </xf>
    <xf numFmtId="187" fontId="2" fillId="0" borderId="14" xfId="0" applyNumberFormat="1" applyFont="1" applyBorder="1" applyAlignment="1">
      <alignment horizontal="center" vertical="top"/>
    </xf>
    <xf numFmtId="187" fontId="2" fillId="0" borderId="19" xfId="0" applyNumberFormat="1" applyFont="1" applyBorder="1" applyAlignment="1">
      <alignment horizontal="center" vertical="top" wrapText="1"/>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3" fillId="0" borderId="0" xfId="0" applyFont="1" applyAlignment="1">
      <alignment vertical="top"/>
    </xf>
    <xf numFmtId="0" fontId="3" fillId="0" borderId="20" xfId="0" applyFont="1" applyBorder="1" applyAlignment="1">
      <alignment horizontal="center" vertical="top"/>
    </xf>
    <xf numFmtId="0" fontId="3" fillId="0" borderId="20" xfId="0" applyFont="1" applyBorder="1" applyAlignment="1">
      <alignment vertical="top"/>
    </xf>
    <xf numFmtId="187" fontId="3" fillId="0" borderId="20" xfId="0" applyNumberFormat="1" applyFont="1" applyBorder="1" applyAlignment="1">
      <alignment vertical="top"/>
    </xf>
    <xf numFmtId="0" fontId="3" fillId="0" borderId="20" xfId="0" applyFont="1" applyFill="1" applyBorder="1" applyAlignment="1">
      <alignment vertical="top"/>
    </xf>
    <xf numFmtId="0" fontId="0" fillId="0" borderId="21" xfId="0" applyBorder="1" applyAlignment="1">
      <alignment vertical="top"/>
    </xf>
    <xf numFmtId="187" fontId="0" fillId="0" borderId="21" xfId="0" applyNumberFormat="1" applyBorder="1" applyAlignment="1">
      <alignment vertical="top"/>
    </xf>
    <xf numFmtId="1" fontId="0" fillId="0" borderId="21" xfId="0" applyNumberFormat="1" applyFill="1" applyBorder="1" applyAlignment="1">
      <alignment horizontal="center" vertical="top"/>
    </xf>
    <xf numFmtId="168" fontId="0" fillId="0" borderId="21" xfId="0" applyNumberFormat="1" applyFill="1" applyBorder="1" applyAlignment="1">
      <alignment horizontal="center" vertical="top"/>
    </xf>
    <xf numFmtId="0" fontId="0" fillId="0" borderId="21" xfId="0" applyFill="1" applyBorder="1" applyAlignment="1">
      <alignment vertical="top"/>
    </xf>
    <xf numFmtId="0" fontId="0" fillId="0" borderId="22" xfId="0" applyBorder="1" applyAlignment="1">
      <alignment vertical="top"/>
    </xf>
    <xf numFmtId="0" fontId="1" fillId="0" borderId="5" xfId="0" applyFont="1" applyBorder="1" applyAlignment="1">
      <alignment/>
    </xf>
    <xf numFmtId="0" fontId="2" fillId="0" borderId="0" xfId="0" applyFont="1" applyAlignment="1">
      <alignment/>
    </xf>
    <xf numFmtId="0" fontId="28" fillId="0" borderId="0" xfId="0" applyFont="1" applyFill="1" applyAlignment="1">
      <alignment textRotation="91"/>
    </xf>
    <xf numFmtId="0" fontId="9" fillId="0" borderId="16" xfId="0" applyFont="1" applyBorder="1" applyAlignment="1">
      <alignment horizontal="center"/>
    </xf>
    <xf numFmtId="0" fontId="9" fillId="0" borderId="13" xfId="0" applyFont="1" applyBorder="1" applyAlignment="1">
      <alignment horizontal="center"/>
    </xf>
    <xf numFmtId="0" fontId="0" fillId="0" borderId="23" xfId="0" applyFont="1" applyBorder="1" applyAlignment="1">
      <alignment/>
    </xf>
    <xf numFmtId="187" fontId="0" fillId="0" borderId="16" xfId="0" applyNumberFormat="1" applyFont="1" applyBorder="1" applyAlignment="1">
      <alignment horizontal="center"/>
    </xf>
    <xf numFmtId="187" fontId="0" fillId="0" borderId="13" xfId="0" applyNumberFormat="1" applyFont="1" applyBorder="1" applyAlignment="1">
      <alignment horizontal="center"/>
    </xf>
    <xf numFmtId="187" fontId="3" fillId="0" borderId="24" xfId="0" applyNumberFormat="1" applyFont="1" applyBorder="1" applyAlignment="1">
      <alignment vertical="top"/>
    </xf>
    <xf numFmtId="187" fontId="0" fillId="0" borderId="25" xfId="0" applyNumberFormat="1" applyBorder="1" applyAlignment="1">
      <alignment vertical="top"/>
    </xf>
    <xf numFmtId="0" fontId="3" fillId="0" borderId="26" xfId="0" applyFont="1" applyBorder="1" applyAlignment="1">
      <alignment vertical="top"/>
    </xf>
    <xf numFmtId="0" fontId="12" fillId="0" borderId="13" xfId="0" applyFont="1" applyBorder="1" applyAlignment="1">
      <alignment wrapText="1"/>
    </xf>
    <xf numFmtId="0" fontId="2" fillId="0" borderId="27" xfId="0" applyFont="1" applyBorder="1" applyAlignment="1">
      <alignment wrapText="1"/>
    </xf>
    <xf numFmtId="0" fontId="0" fillId="0" borderId="28" xfId="0" applyFont="1" applyBorder="1" applyAlignment="1">
      <alignment/>
    </xf>
    <xf numFmtId="0" fontId="8" fillId="0" borderId="18" xfId="0" applyFont="1" applyBorder="1" applyAlignment="1">
      <alignment wrapText="1"/>
    </xf>
    <xf numFmtId="0" fontId="0" fillId="0" borderId="0" xfId="0" applyAlignment="1">
      <alignment horizontal="center" vertical="top"/>
    </xf>
    <xf numFmtId="0" fontId="2" fillId="0" borderId="0" xfId="0" applyFont="1" applyAlignment="1">
      <alignment horizontal="center" vertical="top"/>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0" fontId="22"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29" xfId="0" applyFont="1" applyBorder="1" applyAlignment="1">
      <alignment horizontal="center"/>
    </xf>
    <xf numFmtId="0" fontId="2" fillId="0" borderId="29" xfId="0" applyFont="1" applyBorder="1" applyAlignment="1">
      <alignment horizontal="center" wrapText="1"/>
    </xf>
    <xf numFmtId="0" fontId="0" fillId="0" borderId="3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30" xfId="0" applyFont="1" applyBorder="1" applyAlignment="1">
      <alignment/>
    </xf>
    <xf numFmtId="0" fontId="2" fillId="0" borderId="30" xfId="0" applyFont="1" applyBorder="1" applyAlignment="1">
      <alignment horizontal="center"/>
    </xf>
    <xf numFmtId="9" fontId="2" fillId="0" borderId="0" xfId="0" applyNumberFormat="1" applyFont="1" applyAlignment="1">
      <alignment horizontal="center" vertical="top"/>
    </xf>
    <xf numFmtId="0" fontId="2" fillId="0" borderId="0" xfId="0" applyFont="1" applyAlignment="1" quotePrefix="1">
      <alignment horizontal="right" vertical="top"/>
    </xf>
    <xf numFmtId="0" fontId="29" fillId="0" borderId="13" xfId="0" applyFont="1" applyBorder="1" applyAlignment="1">
      <alignment/>
    </xf>
    <xf numFmtId="0" fontId="2" fillId="0" borderId="0" xfId="0" applyFont="1" applyBorder="1" applyAlignment="1">
      <alignment horizontal="left" vertical="top"/>
    </xf>
    <xf numFmtId="0" fontId="29" fillId="0" borderId="13" xfId="0" applyFont="1" applyBorder="1" applyAlignment="1">
      <alignment wrapText="1"/>
    </xf>
    <xf numFmtId="187" fontId="0" fillId="3" borderId="13" xfId="0" applyNumberFormat="1" applyFont="1" applyFill="1" applyBorder="1" applyAlignment="1">
      <alignment horizontal="center"/>
    </xf>
    <xf numFmtId="0" fontId="9" fillId="3" borderId="13" xfId="0" applyFont="1" applyFill="1" applyBorder="1" applyAlignment="1">
      <alignment horizontal="center"/>
    </xf>
    <xf numFmtId="0" fontId="0" fillId="3" borderId="13" xfId="0" applyFont="1" applyFill="1" applyBorder="1" applyAlignment="1">
      <alignment/>
    </xf>
    <xf numFmtId="1" fontId="0" fillId="3" borderId="13" xfId="0" applyNumberFormat="1" applyFont="1" applyFill="1" applyBorder="1" applyAlignment="1">
      <alignment/>
    </xf>
    <xf numFmtId="187" fontId="3" fillId="5" borderId="20" xfId="0" applyNumberFormat="1" applyFont="1" applyFill="1" applyBorder="1" applyAlignment="1">
      <alignment vertical="top"/>
    </xf>
    <xf numFmtId="1" fontId="29" fillId="3" borderId="13" xfId="0" applyNumberFormat="1" applyFont="1" applyFill="1" applyBorder="1" applyAlignment="1">
      <alignment/>
    </xf>
    <xf numFmtId="1" fontId="0" fillId="3" borderId="13" xfId="0" applyNumberFormat="1" applyFont="1" applyFill="1" applyBorder="1" applyAlignment="1">
      <alignment horizontal="center"/>
    </xf>
    <xf numFmtId="0" fontId="0" fillId="3" borderId="13" xfId="0" applyFont="1" applyFill="1" applyBorder="1" applyAlignment="1">
      <alignment horizontal="center"/>
    </xf>
    <xf numFmtId="187" fontId="0" fillId="3" borderId="19" xfId="0" applyNumberFormat="1" applyFont="1" applyFill="1" applyBorder="1" applyAlignment="1">
      <alignment horizontal="center"/>
    </xf>
    <xf numFmtId="0" fontId="9" fillId="3" borderId="19" xfId="0" applyFont="1" applyFill="1" applyBorder="1" applyAlignment="1">
      <alignment horizontal="center"/>
    </xf>
    <xf numFmtId="0" fontId="0" fillId="3" borderId="19" xfId="0" applyFont="1" applyFill="1" applyBorder="1" applyAlignment="1">
      <alignment/>
    </xf>
    <xf numFmtId="1" fontId="0" fillId="3" borderId="19" xfId="0" applyNumberFormat="1" applyFont="1" applyFill="1" applyBorder="1" applyAlignment="1">
      <alignment/>
    </xf>
    <xf numFmtId="1" fontId="0" fillId="3" borderId="19" xfId="0" applyNumberFormat="1" applyFont="1" applyFill="1" applyBorder="1" applyAlignment="1">
      <alignment horizontal="center"/>
    </xf>
    <xf numFmtId="0" fontId="0" fillId="3" borderId="19" xfId="0" applyFont="1" applyFill="1" applyBorder="1" applyAlignment="1">
      <alignment horizontal="center"/>
    </xf>
    <xf numFmtId="1" fontId="29" fillId="3" borderId="19" xfId="0" applyNumberFormat="1" applyFont="1" applyFill="1" applyBorder="1" applyAlignment="1">
      <alignment/>
    </xf>
    <xf numFmtId="1" fontId="3" fillId="0" borderId="20" xfId="0" applyNumberFormat="1" applyFont="1" applyBorder="1" applyAlignment="1">
      <alignment vertical="top"/>
    </xf>
    <xf numFmtId="0" fontId="7" fillId="0" borderId="0" xfId="0" applyFont="1" applyBorder="1" applyAlignment="1">
      <alignment/>
    </xf>
    <xf numFmtId="0" fontId="9" fillId="0" borderId="20" xfId="0" applyFont="1" applyBorder="1" applyAlignment="1">
      <alignment/>
    </xf>
    <xf numFmtId="0" fontId="30" fillId="0" borderId="16" xfId="0" applyFont="1" applyBorder="1" applyAlignment="1">
      <alignment wrapText="1"/>
    </xf>
    <xf numFmtId="0" fontId="27" fillId="0" borderId="10" xfId="0" applyFont="1" applyBorder="1" applyAlignment="1">
      <alignment/>
    </xf>
    <xf numFmtId="1" fontId="3" fillId="5" borderId="20" xfId="0" applyNumberFormat="1" applyFont="1" applyFill="1" applyBorder="1" applyAlignment="1">
      <alignment vertical="top"/>
    </xf>
    <xf numFmtId="17" fontId="0" fillId="6" borderId="0" xfId="0" applyNumberFormat="1" applyFill="1" applyAlignment="1">
      <alignment/>
    </xf>
    <xf numFmtId="2" fontId="0" fillId="6" borderId="0" xfId="0" applyNumberFormat="1" applyFill="1" applyAlignment="1">
      <alignment/>
    </xf>
    <xf numFmtId="1" fontId="0" fillId="6" borderId="0" xfId="0" applyNumberFormat="1" applyFill="1" applyAlignment="1">
      <alignment/>
    </xf>
    <xf numFmtId="0" fontId="0" fillId="5" borderId="0" xfId="0" applyFill="1" applyAlignment="1">
      <alignment/>
    </xf>
    <xf numFmtId="17" fontId="0" fillId="5" borderId="0" xfId="0" applyNumberFormat="1" applyFill="1" applyAlignment="1">
      <alignment/>
    </xf>
    <xf numFmtId="2" fontId="0" fillId="5" borderId="0" xfId="0" applyNumberFormat="1" applyFill="1" applyAlignment="1">
      <alignment/>
    </xf>
    <xf numFmtId="1" fontId="0" fillId="5" borderId="0" xfId="0" applyNumberFormat="1" applyFill="1" applyAlignment="1">
      <alignment/>
    </xf>
    <xf numFmtId="0" fontId="2" fillId="0" borderId="2" xfId="0" applyFont="1" applyBorder="1" applyAlignment="1">
      <alignment/>
    </xf>
    <xf numFmtId="0" fontId="16" fillId="0" borderId="0" xfId="0" applyFont="1" applyAlignment="1">
      <alignment/>
    </xf>
    <xf numFmtId="0" fontId="0" fillId="7" borderId="0" xfId="0" applyFill="1" applyAlignment="1">
      <alignment/>
    </xf>
    <xf numFmtId="17" fontId="0" fillId="7" borderId="0" xfId="0" applyNumberFormat="1" applyFill="1" applyAlignment="1">
      <alignment/>
    </xf>
    <xf numFmtId="2" fontId="0" fillId="7" borderId="0" xfId="0" applyNumberFormat="1" applyFill="1" applyAlignment="1">
      <alignment/>
    </xf>
    <xf numFmtId="1" fontId="0" fillId="7" borderId="0" xfId="0" applyNumberFormat="1" applyFill="1" applyAlignment="1">
      <alignment/>
    </xf>
    <xf numFmtId="1" fontId="0" fillId="0" borderId="0" xfId="0" applyNumberFormat="1" applyAlignment="1">
      <alignment/>
    </xf>
    <xf numFmtId="0" fontId="0" fillId="6" borderId="0" xfId="0" applyFill="1" applyAlignment="1">
      <alignment/>
    </xf>
    <xf numFmtId="0" fontId="2" fillId="0" borderId="3" xfId="0" applyFont="1" applyBorder="1" applyAlignment="1">
      <alignment/>
    </xf>
    <xf numFmtId="1" fontId="2" fillId="0" borderId="4" xfId="0" applyNumberFormat="1" applyFont="1" applyBorder="1" applyAlignment="1">
      <alignment/>
    </xf>
    <xf numFmtId="0" fontId="2" fillId="0" borderId="0" xfId="0" applyFont="1" applyBorder="1" applyAlignment="1">
      <alignment/>
    </xf>
    <xf numFmtId="0" fontId="2" fillId="0" borderId="10" xfId="0" applyFont="1" applyBorder="1" applyAlignment="1">
      <alignment/>
    </xf>
    <xf numFmtId="0" fontId="0" fillId="8" borderId="0" xfId="0" applyFill="1" applyAlignment="1">
      <alignment/>
    </xf>
    <xf numFmtId="17" fontId="0" fillId="8" borderId="0" xfId="0" applyNumberFormat="1" applyFill="1" applyAlignment="1">
      <alignment/>
    </xf>
    <xf numFmtId="2" fontId="0" fillId="8" borderId="0" xfId="0" applyNumberFormat="1" applyFill="1" applyAlignment="1">
      <alignment/>
    </xf>
    <xf numFmtId="1" fontId="0" fillId="8" borderId="0" xfId="0" applyNumberFormat="1" applyFill="1" applyAlignment="1">
      <alignment/>
    </xf>
    <xf numFmtId="0" fontId="2" fillId="0" borderId="1" xfId="0" applyFont="1" applyBorder="1" applyAlignment="1">
      <alignment/>
    </xf>
    <xf numFmtId="1" fontId="2" fillId="0" borderId="11" xfId="0" applyNumberFormat="1" applyFont="1" applyBorder="1" applyAlignment="1">
      <alignment/>
    </xf>
    <xf numFmtId="0" fontId="2" fillId="7" borderId="0" xfId="0" applyFont="1" applyFill="1" applyAlignment="1">
      <alignment/>
    </xf>
    <xf numFmtId="0" fontId="2" fillId="7" borderId="0" xfId="0" applyFont="1" applyFill="1" applyAlignment="1">
      <alignment horizontal="center"/>
    </xf>
    <xf numFmtId="0" fontId="0" fillId="0" borderId="2" xfId="0" applyBorder="1" applyAlignment="1">
      <alignment/>
    </xf>
    <xf numFmtId="0" fontId="2" fillId="0" borderId="3"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xf>
    <xf numFmtId="9" fontId="0" fillId="7" borderId="0" xfId="0" applyNumberFormat="1" applyFill="1" applyAlignment="1">
      <alignment/>
    </xf>
    <xf numFmtId="166" fontId="0" fillId="9" borderId="5" xfId="0" applyNumberFormat="1" applyFill="1" applyBorder="1" applyAlignment="1">
      <alignment/>
    </xf>
    <xf numFmtId="166" fontId="0" fillId="9" borderId="0" xfId="0" applyNumberFormat="1" applyFill="1" applyBorder="1" applyAlignment="1">
      <alignment/>
    </xf>
    <xf numFmtId="166" fontId="0" fillId="9" borderId="9" xfId="0" applyNumberFormat="1" applyFill="1" applyBorder="1" applyAlignment="1">
      <alignment/>
    </xf>
    <xf numFmtId="166" fontId="0" fillId="9" borderId="1" xfId="0" applyNumberFormat="1" applyFill="1" applyBorder="1" applyAlignment="1">
      <alignment/>
    </xf>
    <xf numFmtId="0" fontId="0" fillId="0" borderId="11" xfId="0" applyBorder="1" applyAlignment="1">
      <alignment/>
    </xf>
    <xf numFmtId="0" fontId="2" fillId="6" borderId="0" xfId="0" applyFont="1" applyFill="1" applyAlignment="1">
      <alignment/>
    </xf>
    <xf numFmtId="0" fontId="2" fillId="6" borderId="0" xfId="0" applyFont="1" applyFill="1" applyAlignment="1">
      <alignment horizontal="center"/>
    </xf>
    <xf numFmtId="9" fontId="0" fillId="6" borderId="0" xfId="0" applyNumberFormat="1" applyFill="1" applyAlignment="1">
      <alignment/>
    </xf>
    <xf numFmtId="0" fontId="2" fillId="5" borderId="0" xfId="0" applyFont="1" applyFill="1" applyAlignment="1">
      <alignment/>
    </xf>
    <xf numFmtId="0" fontId="2" fillId="5" borderId="0" xfId="0" applyFont="1" applyFill="1" applyAlignment="1">
      <alignment horizontal="center"/>
    </xf>
    <xf numFmtId="9" fontId="0" fillId="5" borderId="0" xfId="0" applyNumberFormat="1" applyFill="1" applyAlignment="1">
      <alignment/>
    </xf>
    <xf numFmtId="0" fontId="2" fillId="8" borderId="0" xfId="0" applyFont="1" applyFill="1" applyAlignment="1">
      <alignment/>
    </xf>
    <xf numFmtId="0" fontId="2" fillId="8" borderId="0" xfId="0" applyFont="1" applyFill="1" applyAlignment="1">
      <alignment horizontal="center"/>
    </xf>
    <xf numFmtId="9" fontId="0" fillId="8" borderId="0" xfId="0" applyNumberFormat="1" applyFill="1" applyAlignment="1">
      <alignment/>
    </xf>
    <xf numFmtId="0" fontId="2" fillId="0" borderId="29" xfId="0" applyFont="1" applyBorder="1" applyAlignment="1">
      <alignment horizontal="center"/>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0" fillId="0" borderId="30" xfId="0" applyFont="1" applyBorder="1" applyAlignment="1">
      <alignment horizontal="center" wrapText="1"/>
    </xf>
    <xf numFmtId="0" fontId="0" fillId="0" borderId="0" xfId="0" applyFont="1" applyBorder="1" applyAlignment="1">
      <alignment horizontal="center"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xf>
    <xf numFmtId="0" fontId="2" fillId="0" borderId="0" xfId="0" applyFont="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26</xdr:row>
      <xdr:rowOff>152400</xdr:rowOff>
    </xdr:from>
    <xdr:to>
      <xdr:col>8</xdr:col>
      <xdr:colOff>447675</xdr:colOff>
      <xdr:row>29</xdr:row>
      <xdr:rowOff>57150</xdr:rowOff>
    </xdr:to>
    <xdr:sp>
      <xdr:nvSpPr>
        <xdr:cNvPr id="1" name="TextBox 1"/>
        <xdr:cNvSpPr txBox="1">
          <a:spLocks noChangeArrowheads="1"/>
        </xdr:cNvSpPr>
      </xdr:nvSpPr>
      <xdr:spPr>
        <a:xfrm>
          <a:off x="676275" y="4895850"/>
          <a:ext cx="62769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Assume each period is 1/3 of the number of weeks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47"/>
  <sheetViews>
    <sheetView tabSelected="1" workbookViewId="0" topLeftCell="A1">
      <selection activeCell="A24" sqref="A24:IV24"/>
    </sheetView>
  </sheetViews>
  <sheetFormatPr defaultColWidth="9.140625" defaultRowHeight="12.75"/>
  <cols>
    <col min="1" max="1" width="11.421875" style="1" customWidth="1"/>
    <col min="2" max="2" width="71.57421875" style="0" customWidth="1"/>
  </cols>
  <sheetData>
    <row r="1" spans="1:2" ht="20.25">
      <c r="A1" s="60" t="s">
        <v>38</v>
      </c>
      <c r="B1" s="61"/>
    </row>
    <row r="2" spans="1:2" ht="20.25">
      <c r="A2" s="62"/>
      <c r="B2" s="63"/>
    </row>
    <row r="3" spans="1:3" s="70" customFormat="1" ht="17.25" customHeight="1">
      <c r="A3" s="150" t="s">
        <v>59</v>
      </c>
      <c r="B3" s="210"/>
      <c r="C3" s="124"/>
    </row>
    <row r="4" spans="1:3" s="70" customFormat="1" ht="17.25" customHeight="1">
      <c r="A4" s="150" t="s">
        <v>60</v>
      </c>
      <c r="B4" s="210"/>
      <c r="C4" s="124"/>
    </row>
    <row r="5" spans="1:3" s="70" customFormat="1" ht="17.25" customHeight="1">
      <c r="A5" s="150" t="s">
        <v>117</v>
      </c>
      <c r="B5" s="210"/>
      <c r="C5" s="124"/>
    </row>
    <row r="6" spans="1:3" s="70" customFormat="1" ht="17.25" customHeight="1">
      <c r="A6" s="150" t="s">
        <v>118</v>
      </c>
      <c r="B6" s="210"/>
      <c r="C6" s="124"/>
    </row>
    <row r="7" spans="1:3" s="70" customFormat="1" ht="17.25" customHeight="1">
      <c r="A7" s="150" t="s">
        <v>119</v>
      </c>
      <c r="B7" s="210"/>
      <c r="C7" s="124"/>
    </row>
    <row r="8" spans="1:3" s="70" customFormat="1" ht="17.25" customHeight="1">
      <c r="A8" s="150" t="s">
        <v>120</v>
      </c>
      <c r="B8" s="210"/>
      <c r="C8" s="124"/>
    </row>
    <row r="9" spans="1:2" ht="12.75">
      <c r="A9" s="62"/>
      <c r="B9" s="64"/>
    </row>
    <row r="10" spans="1:2" ht="12.75">
      <c r="A10" s="62" t="s">
        <v>2</v>
      </c>
      <c r="B10" s="64"/>
    </row>
    <row r="11" spans="1:6" ht="112.5" customHeight="1">
      <c r="A11" s="62"/>
      <c r="B11" s="109" t="s">
        <v>61</v>
      </c>
      <c r="C11" s="65"/>
      <c r="D11" s="65"/>
      <c r="E11" s="65"/>
      <c r="F11" s="65"/>
    </row>
    <row r="12" spans="1:2" ht="12.75">
      <c r="A12" s="62"/>
      <c r="B12" s="64"/>
    </row>
    <row r="13" spans="1:2" ht="12.75">
      <c r="A13" s="62" t="s">
        <v>39</v>
      </c>
      <c r="B13" s="64"/>
    </row>
    <row r="14" spans="1:2" ht="12.75">
      <c r="A14" s="62"/>
      <c r="B14" s="64" t="s">
        <v>40</v>
      </c>
    </row>
    <row r="15" spans="1:2" ht="12.75">
      <c r="A15" s="62"/>
      <c r="B15" s="64"/>
    </row>
    <row r="16" spans="1:2" ht="12.75">
      <c r="A16" s="62"/>
      <c r="B16" s="64"/>
    </row>
    <row r="17" spans="1:2" ht="12.75">
      <c r="A17" s="62"/>
      <c r="B17" s="64"/>
    </row>
    <row r="18" spans="1:2" ht="12.75">
      <c r="A18" s="62" t="s">
        <v>41</v>
      </c>
      <c r="B18" s="64"/>
    </row>
    <row r="19" spans="1:2" ht="12.75">
      <c r="A19" s="62"/>
      <c r="B19" s="64"/>
    </row>
    <row r="20" spans="1:2" s="169" customFormat="1" ht="12.75">
      <c r="A20" s="167"/>
      <c r="B20" s="170"/>
    </row>
    <row r="21" spans="1:256" s="169" customFormat="1" ht="12.75">
      <c r="A21" s="167"/>
      <c r="B21" s="168" t="s">
        <v>42</v>
      </c>
      <c r="R21" s="168" t="s">
        <v>42</v>
      </c>
      <c r="S21" s="168" t="s">
        <v>42</v>
      </c>
      <c r="T21" s="168" t="s">
        <v>42</v>
      </c>
      <c r="U21" s="168" t="s">
        <v>42</v>
      </c>
      <c r="V21" s="168" t="s">
        <v>42</v>
      </c>
      <c r="W21" s="168" t="s">
        <v>42</v>
      </c>
      <c r="X21" s="168" t="s">
        <v>42</v>
      </c>
      <c r="Y21" s="168" t="s">
        <v>42</v>
      </c>
      <c r="Z21" s="168" t="s">
        <v>42</v>
      </c>
      <c r="AA21" s="168" t="s">
        <v>42</v>
      </c>
      <c r="AB21" s="168" t="s">
        <v>42</v>
      </c>
      <c r="AC21" s="168" t="s">
        <v>42</v>
      </c>
      <c r="AD21" s="168" t="s">
        <v>42</v>
      </c>
      <c r="AE21" s="168" t="s">
        <v>42</v>
      </c>
      <c r="AF21" s="168" t="s">
        <v>42</v>
      </c>
      <c r="AG21" s="168" t="s">
        <v>42</v>
      </c>
      <c r="AH21" s="168" t="s">
        <v>42</v>
      </c>
      <c r="AI21" s="168" t="s">
        <v>42</v>
      </c>
      <c r="AJ21" s="168" t="s">
        <v>42</v>
      </c>
      <c r="AK21" s="168" t="s">
        <v>42</v>
      </c>
      <c r="AL21" s="168" t="s">
        <v>42</v>
      </c>
      <c r="AM21" s="168" t="s">
        <v>42</v>
      </c>
      <c r="AN21" s="168" t="s">
        <v>42</v>
      </c>
      <c r="AO21" s="168" t="s">
        <v>42</v>
      </c>
      <c r="AP21" s="168" t="s">
        <v>42</v>
      </c>
      <c r="AQ21" s="168" t="s">
        <v>42</v>
      </c>
      <c r="AR21" s="168" t="s">
        <v>42</v>
      </c>
      <c r="AS21" s="168" t="s">
        <v>42</v>
      </c>
      <c r="AT21" s="168" t="s">
        <v>42</v>
      </c>
      <c r="AU21" s="168" t="s">
        <v>42</v>
      </c>
      <c r="AV21" s="168" t="s">
        <v>42</v>
      </c>
      <c r="AW21" s="168" t="s">
        <v>42</v>
      </c>
      <c r="AX21" s="168" t="s">
        <v>42</v>
      </c>
      <c r="AY21" s="168" t="s">
        <v>42</v>
      </c>
      <c r="AZ21" s="168" t="s">
        <v>42</v>
      </c>
      <c r="BA21" s="168" t="s">
        <v>42</v>
      </c>
      <c r="BB21" s="168" t="s">
        <v>42</v>
      </c>
      <c r="BC21" s="168" t="s">
        <v>42</v>
      </c>
      <c r="BD21" s="168" t="s">
        <v>42</v>
      </c>
      <c r="BE21" s="168" t="s">
        <v>42</v>
      </c>
      <c r="BF21" s="168" t="s">
        <v>42</v>
      </c>
      <c r="BG21" s="168" t="s">
        <v>42</v>
      </c>
      <c r="BH21" s="168" t="s">
        <v>42</v>
      </c>
      <c r="BI21" s="168" t="s">
        <v>42</v>
      </c>
      <c r="BJ21" s="168" t="s">
        <v>42</v>
      </c>
      <c r="BK21" s="168" t="s">
        <v>42</v>
      </c>
      <c r="BL21" s="168" t="s">
        <v>42</v>
      </c>
      <c r="BM21" s="168" t="s">
        <v>42</v>
      </c>
      <c r="BN21" s="168" t="s">
        <v>42</v>
      </c>
      <c r="BO21" s="168" t="s">
        <v>42</v>
      </c>
      <c r="BP21" s="168" t="s">
        <v>42</v>
      </c>
      <c r="BQ21" s="168" t="s">
        <v>42</v>
      </c>
      <c r="BR21" s="168" t="s">
        <v>42</v>
      </c>
      <c r="BS21" s="168" t="s">
        <v>42</v>
      </c>
      <c r="BT21" s="168" t="s">
        <v>42</v>
      </c>
      <c r="BU21" s="168" t="s">
        <v>42</v>
      </c>
      <c r="BV21" s="168" t="s">
        <v>42</v>
      </c>
      <c r="BW21" s="168" t="s">
        <v>42</v>
      </c>
      <c r="BX21" s="168" t="s">
        <v>42</v>
      </c>
      <c r="BY21" s="168" t="s">
        <v>42</v>
      </c>
      <c r="BZ21" s="168" t="s">
        <v>42</v>
      </c>
      <c r="CA21" s="168" t="s">
        <v>42</v>
      </c>
      <c r="CB21" s="168" t="s">
        <v>42</v>
      </c>
      <c r="CC21" s="168" t="s">
        <v>42</v>
      </c>
      <c r="CD21" s="168" t="s">
        <v>42</v>
      </c>
      <c r="CE21" s="168" t="s">
        <v>42</v>
      </c>
      <c r="CF21" s="168" t="s">
        <v>42</v>
      </c>
      <c r="CG21" s="168" t="s">
        <v>42</v>
      </c>
      <c r="CH21" s="168" t="s">
        <v>42</v>
      </c>
      <c r="CI21" s="168" t="s">
        <v>42</v>
      </c>
      <c r="CJ21" s="168" t="s">
        <v>42</v>
      </c>
      <c r="CK21" s="168" t="s">
        <v>42</v>
      </c>
      <c r="CL21" s="168" t="s">
        <v>42</v>
      </c>
      <c r="CM21" s="168" t="s">
        <v>42</v>
      </c>
      <c r="CN21" s="168" t="s">
        <v>42</v>
      </c>
      <c r="CO21" s="168" t="s">
        <v>42</v>
      </c>
      <c r="CP21" s="168" t="s">
        <v>42</v>
      </c>
      <c r="CQ21" s="168" t="s">
        <v>42</v>
      </c>
      <c r="CR21" s="168" t="s">
        <v>42</v>
      </c>
      <c r="CS21" s="168" t="s">
        <v>42</v>
      </c>
      <c r="CT21" s="168" t="s">
        <v>42</v>
      </c>
      <c r="CU21" s="168" t="s">
        <v>42</v>
      </c>
      <c r="CV21" s="168" t="s">
        <v>42</v>
      </c>
      <c r="CW21" s="168" t="s">
        <v>42</v>
      </c>
      <c r="CX21" s="168" t="s">
        <v>42</v>
      </c>
      <c r="CY21" s="168" t="s">
        <v>42</v>
      </c>
      <c r="CZ21" s="168" t="s">
        <v>42</v>
      </c>
      <c r="DA21" s="168" t="s">
        <v>42</v>
      </c>
      <c r="DB21" s="168" t="s">
        <v>42</v>
      </c>
      <c r="DC21" s="168" t="s">
        <v>42</v>
      </c>
      <c r="DD21" s="168" t="s">
        <v>42</v>
      </c>
      <c r="DE21" s="168" t="s">
        <v>42</v>
      </c>
      <c r="DF21" s="168" t="s">
        <v>42</v>
      </c>
      <c r="DG21" s="168" t="s">
        <v>42</v>
      </c>
      <c r="DH21" s="168" t="s">
        <v>42</v>
      </c>
      <c r="DI21" s="168" t="s">
        <v>42</v>
      </c>
      <c r="DJ21" s="168" t="s">
        <v>42</v>
      </c>
      <c r="DK21" s="168" t="s">
        <v>42</v>
      </c>
      <c r="DL21" s="168" t="s">
        <v>42</v>
      </c>
      <c r="DM21" s="168" t="s">
        <v>42</v>
      </c>
      <c r="DN21" s="168" t="s">
        <v>42</v>
      </c>
      <c r="DO21" s="168" t="s">
        <v>42</v>
      </c>
      <c r="DP21" s="168" t="s">
        <v>42</v>
      </c>
      <c r="DQ21" s="168" t="s">
        <v>42</v>
      </c>
      <c r="DR21" s="168" t="s">
        <v>42</v>
      </c>
      <c r="DS21" s="168" t="s">
        <v>42</v>
      </c>
      <c r="DT21" s="168" t="s">
        <v>42</v>
      </c>
      <c r="DU21" s="168" t="s">
        <v>42</v>
      </c>
      <c r="DV21" s="168" t="s">
        <v>42</v>
      </c>
      <c r="DW21" s="168" t="s">
        <v>42</v>
      </c>
      <c r="DX21" s="168" t="s">
        <v>42</v>
      </c>
      <c r="DY21" s="168" t="s">
        <v>42</v>
      </c>
      <c r="DZ21" s="168" t="s">
        <v>42</v>
      </c>
      <c r="EA21" s="168" t="s">
        <v>42</v>
      </c>
      <c r="EB21" s="168" t="s">
        <v>42</v>
      </c>
      <c r="EC21" s="168" t="s">
        <v>42</v>
      </c>
      <c r="ED21" s="168" t="s">
        <v>42</v>
      </c>
      <c r="EE21" s="168" t="s">
        <v>42</v>
      </c>
      <c r="EF21" s="168" t="s">
        <v>42</v>
      </c>
      <c r="EG21" s="168" t="s">
        <v>42</v>
      </c>
      <c r="EH21" s="168" t="s">
        <v>42</v>
      </c>
      <c r="EI21" s="168" t="s">
        <v>42</v>
      </c>
      <c r="EJ21" s="168" t="s">
        <v>42</v>
      </c>
      <c r="EK21" s="168" t="s">
        <v>42</v>
      </c>
      <c r="EL21" s="168" t="s">
        <v>42</v>
      </c>
      <c r="EM21" s="168" t="s">
        <v>42</v>
      </c>
      <c r="EN21" s="168" t="s">
        <v>42</v>
      </c>
      <c r="EO21" s="168" t="s">
        <v>42</v>
      </c>
      <c r="EP21" s="168" t="s">
        <v>42</v>
      </c>
      <c r="EQ21" s="168" t="s">
        <v>42</v>
      </c>
      <c r="ER21" s="168" t="s">
        <v>42</v>
      </c>
      <c r="ES21" s="168" t="s">
        <v>42</v>
      </c>
      <c r="ET21" s="168" t="s">
        <v>42</v>
      </c>
      <c r="EU21" s="168" t="s">
        <v>42</v>
      </c>
      <c r="EV21" s="168" t="s">
        <v>42</v>
      </c>
      <c r="EW21" s="168" t="s">
        <v>42</v>
      </c>
      <c r="EX21" s="168" t="s">
        <v>42</v>
      </c>
      <c r="EY21" s="168" t="s">
        <v>42</v>
      </c>
      <c r="EZ21" s="168" t="s">
        <v>42</v>
      </c>
      <c r="FA21" s="168" t="s">
        <v>42</v>
      </c>
      <c r="FB21" s="168" t="s">
        <v>42</v>
      </c>
      <c r="FC21" s="168" t="s">
        <v>42</v>
      </c>
      <c r="FD21" s="168" t="s">
        <v>42</v>
      </c>
      <c r="FE21" s="168" t="s">
        <v>42</v>
      </c>
      <c r="FF21" s="168" t="s">
        <v>42</v>
      </c>
      <c r="FG21" s="168" t="s">
        <v>42</v>
      </c>
      <c r="FH21" s="168" t="s">
        <v>42</v>
      </c>
      <c r="FI21" s="168" t="s">
        <v>42</v>
      </c>
      <c r="FJ21" s="168" t="s">
        <v>42</v>
      </c>
      <c r="FK21" s="168" t="s">
        <v>42</v>
      </c>
      <c r="FL21" s="168" t="s">
        <v>42</v>
      </c>
      <c r="FM21" s="168" t="s">
        <v>42</v>
      </c>
      <c r="FN21" s="168" t="s">
        <v>42</v>
      </c>
      <c r="FO21" s="168" t="s">
        <v>42</v>
      </c>
      <c r="FP21" s="168" t="s">
        <v>42</v>
      </c>
      <c r="FQ21" s="168" t="s">
        <v>42</v>
      </c>
      <c r="FR21" s="168" t="s">
        <v>42</v>
      </c>
      <c r="FS21" s="168" t="s">
        <v>42</v>
      </c>
      <c r="FT21" s="168" t="s">
        <v>42</v>
      </c>
      <c r="FU21" s="168" t="s">
        <v>42</v>
      </c>
      <c r="FV21" s="168" t="s">
        <v>42</v>
      </c>
      <c r="FW21" s="168" t="s">
        <v>42</v>
      </c>
      <c r="FX21" s="168" t="s">
        <v>42</v>
      </c>
      <c r="FY21" s="168" t="s">
        <v>42</v>
      </c>
      <c r="FZ21" s="168" t="s">
        <v>42</v>
      </c>
      <c r="GA21" s="168" t="s">
        <v>42</v>
      </c>
      <c r="GB21" s="168" t="s">
        <v>42</v>
      </c>
      <c r="GC21" s="168" t="s">
        <v>42</v>
      </c>
      <c r="GD21" s="168" t="s">
        <v>42</v>
      </c>
      <c r="GE21" s="168" t="s">
        <v>42</v>
      </c>
      <c r="GF21" s="168" t="s">
        <v>42</v>
      </c>
      <c r="GG21" s="168" t="s">
        <v>42</v>
      </c>
      <c r="GH21" s="168" t="s">
        <v>42</v>
      </c>
      <c r="GI21" s="168" t="s">
        <v>42</v>
      </c>
      <c r="GJ21" s="168" t="s">
        <v>42</v>
      </c>
      <c r="GK21" s="168" t="s">
        <v>42</v>
      </c>
      <c r="GL21" s="168" t="s">
        <v>42</v>
      </c>
      <c r="GM21" s="168" t="s">
        <v>42</v>
      </c>
      <c r="GN21" s="168" t="s">
        <v>42</v>
      </c>
      <c r="GO21" s="168" t="s">
        <v>42</v>
      </c>
      <c r="GP21" s="168" t="s">
        <v>42</v>
      </c>
      <c r="GQ21" s="168" t="s">
        <v>42</v>
      </c>
      <c r="GR21" s="168" t="s">
        <v>42</v>
      </c>
      <c r="GS21" s="168" t="s">
        <v>42</v>
      </c>
      <c r="GT21" s="168" t="s">
        <v>42</v>
      </c>
      <c r="GU21" s="168" t="s">
        <v>42</v>
      </c>
      <c r="GV21" s="168" t="s">
        <v>42</v>
      </c>
      <c r="GW21" s="168" t="s">
        <v>42</v>
      </c>
      <c r="GX21" s="168" t="s">
        <v>42</v>
      </c>
      <c r="GY21" s="168" t="s">
        <v>42</v>
      </c>
      <c r="GZ21" s="168" t="s">
        <v>42</v>
      </c>
      <c r="HA21" s="168" t="s">
        <v>42</v>
      </c>
      <c r="HB21" s="168" t="s">
        <v>42</v>
      </c>
      <c r="HC21" s="168" t="s">
        <v>42</v>
      </c>
      <c r="HD21" s="168" t="s">
        <v>42</v>
      </c>
      <c r="HE21" s="168" t="s">
        <v>42</v>
      </c>
      <c r="HF21" s="168" t="s">
        <v>42</v>
      </c>
      <c r="HG21" s="168" t="s">
        <v>42</v>
      </c>
      <c r="HH21" s="168" t="s">
        <v>42</v>
      </c>
      <c r="HI21" s="168" t="s">
        <v>42</v>
      </c>
      <c r="HJ21" s="168" t="s">
        <v>42</v>
      </c>
      <c r="HK21" s="168" t="s">
        <v>42</v>
      </c>
      <c r="HL21" s="168" t="s">
        <v>42</v>
      </c>
      <c r="HM21" s="168" t="s">
        <v>42</v>
      </c>
      <c r="HN21" s="168" t="s">
        <v>42</v>
      </c>
      <c r="HO21" s="168" t="s">
        <v>42</v>
      </c>
      <c r="HP21" s="168" t="s">
        <v>42</v>
      </c>
      <c r="HQ21" s="168" t="s">
        <v>42</v>
      </c>
      <c r="HR21" s="168" t="s">
        <v>42</v>
      </c>
      <c r="HS21" s="168" t="s">
        <v>42</v>
      </c>
      <c r="HT21" s="168" t="s">
        <v>42</v>
      </c>
      <c r="HU21" s="168" t="s">
        <v>42</v>
      </c>
      <c r="HV21" s="168" t="s">
        <v>42</v>
      </c>
      <c r="HW21" s="168" t="s">
        <v>42</v>
      </c>
      <c r="HX21" s="168" t="s">
        <v>42</v>
      </c>
      <c r="HY21" s="168" t="s">
        <v>42</v>
      </c>
      <c r="HZ21" s="168" t="s">
        <v>42</v>
      </c>
      <c r="IA21" s="168" t="s">
        <v>42</v>
      </c>
      <c r="IB21" s="168" t="s">
        <v>42</v>
      </c>
      <c r="IC21" s="168" t="s">
        <v>42</v>
      </c>
      <c r="ID21" s="168" t="s">
        <v>42</v>
      </c>
      <c r="IE21" s="168" t="s">
        <v>42</v>
      </c>
      <c r="IF21" s="168" t="s">
        <v>42</v>
      </c>
      <c r="IG21" s="168" t="s">
        <v>42</v>
      </c>
      <c r="IH21" s="168" t="s">
        <v>42</v>
      </c>
      <c r="II21" s="168" t="s">
        <v>42</v>
      </c>
      <c r="IJ21" s="168" t="s">
        <v>42</v>
      </c>
      <c r="IK21" s="168" t="s">
        <v>42</v>
      </c>
      <c r="IL21" s="168" t="s">
        <v>42</v>
      </c>
      <c r="IM21" s="168" t="s">
        <v>42</v>
      </c>
      <c r="IN21" s="168" t="s">
        <v>42</v>
      </c>
      <c r="IO21" s="168" t="s">
        <v>42</v>
      </c>
      <c r="IP21" s="168" t="s">
        <v>42</v>
      </c>
      <c r="IQ21" s="168" t="s">
        <v>42</v>
      </c>
      <c r="IR21" s="168" t="s">
        <v>42</v>
      </c>
      <c r="IS21" s="168" t="s">
        <v>42</v>
      </c>
      <c r="IT21" s="168" t="s">
        <v>42</v>
      </c>
      <c r="IU21" s="168" t="s">
        <v>42</v>
      </c>
      <c r="IV21" s="168" t="s">
        <v>42</v>
      </c>
    </row>
    <row r="22" spans="1:2" s="169" customFormat="1" ht="12.75">
      <c r="A22" s="167"/>
      <c r="B22" s="168" t="s">
        <v>81</v>
      </c>
    </row>
    <row r="23" ht="12.75">
      <c r="B23" s="64"/>
    </row>
    <row r="24" spans="1:2" s="169" customFormat="1" ht="15" customHeight="1">
      <c r="A24" s="167"/>
      <c r="B24" s="170"/>
    </row>
    <row r="25" spans="1:256" s="169" customFormat="1" ht="12.75">
      <c r="A25" s="167"/>
      <c r="B25" s="168" t="s">
        <v>42</v>
      </c>
      <c r="R25" s="168" t="s">
        <v>42</v>
      </c>
      <c r="S25" s="168" t="s">
        <v>42</v>
      </c>
      <c r="T25" s="168" t="s">
        <v>42</v>
      </c>
      <c r="U25" s="168" t="s">
        <v>42</v>
      </c>
      <c r="V25" s="168" t="s">
        <v>42</v>
      </c>
      <c r="W25" s="168" t="s">
        <v>42</v>
      </c>
      <c r="X25" s="168" t="s">
        <v>42</v>
      </c>
      <c r="Y25" s="168" t="s">
        <v>42</v>
      </c>
      <c r="Z25" s="168" t="s">
        <v>42</v>
      </c>
      <c r="AA25" s="168" t="s">
        <v>42</v>
      </c>
      <c r="AB25" s="168" t="s">
        <v>42</v>
      </c>
      <c r="AC25" s="168" t="s">
        <v>42</v>
      </c>
      <c r="AD25" s="168" t="s">
        <v>42</v>
      </c>
      <c r="AE25" s="168" t="s">
        <v>42</v>
      </c>
      <c r="AF25" s="168" t="s">
        <v>42</v>
      </c>
      <c r="AG25" s="168" t="s">
        <v>42</v>
      </c>
      <c r="AH25" s="168" t="s">
        <v>42</v>
      </c>
      <c r="AI25" s="168" t="s">
        <v>42</v>
      </c>
      <c r="AJ25" s="168" t="s">
        <v>42</v>
      </c>
      <c r="AK25" s="168" t="s">
        <v>42</v>
      </c>
      <c r="AL25" s="168" t="s">
        <v>42</v>
      </c>
      <c r="AM25" s="168" t="s">
        <v>42</v>
      </c>
      <c r="AN25" s="168" t="s">
        <v>42</v>
      </c>
      <c r="AO25" s="168" t="s">
        <v>42</v>
      </c>
      <c r="AP25" s="168" t="s">
        <v>42</v>
      </c>
      <c r="AQ25" s="168" t="s">
        <v>42</v>
      </c>
      <c r="AR25" s="168" t="s">
        <v>42</v>
      </c>
      <c r="AS25" s="168" t="s">
        <v>42</v>
      </c>
      <c r="AT25" s="168" t="s">
        <v>42</v>
      </c>
      <c r="AU25" s="168" t="s">
        <v>42</v>
      </c>
      <c r="AV25" s="168" t="s">
        <v>42</v>
      </c>
      <c r="AW25" s="168" t="s">
        <v>42</v>
      </c>
      <c r="AX25" s="168" t="s">
        <v>42</v>
      </c>
      <c r="AY25" s="168" t="s">
        <v>42</v>
      </c>
      <c r="AZ25" s="168" t="s">
        <v>42</v>
      </c>
      <c r="BA25" s="168" t="s">
        <v>42</v>
      </c>
      <c r="BB25" s="168" t="s">
        <v>42</v>
      </c>
      <c r="BC25" s="168" t="s">
        <v>42</v>
      </c>
      <c r="BD25" s="168" t="s">
        <v>42</v>
      </c>
      <c r="BE25" s="168" t="s">
        <v>42</v>
      </c>
      <c r="BF25" s="168" t="s">
        <v>42</v>
      </c>
      <c r="BG25" s="168" t="s">
        <v>42</v>
      </c>
      <c r="BH25" s="168" t="s">
        <v>42</v>
      </c>
      <c r="BI25" s="168" t="s">
        <v>42</v>
      </c>
      <c r="BJ25" s="168" t="s">
        <v>42</v>
      </c>
      <c r="BK25" s="168" t="s">
        <v>42</v>
      </c>
      <c r="BL25" s="168" t="s">
        <v>42</v>
      </c>
      <c r="BM25" s="168" t="s">
        <v>42</v>
      </c>
      <c r="BN25" s="168" t="s">
        <v>42</v>
      </c>
      <c r="BO25" s="168" t="s">
        <v>42</v>
      </c>
      <c r="BP25" s="168" t="s">
        <v>42</v>
      </c>
      <c r="BQ25" s="168" t="s">
        <v>42</v>
      </c>
      <c r="BR25" s="168" t="s">
        <v>42</v>
      </c>
      <c r="BS25" s="168" t="s">
        <v>42</v>
      </c>
      <c r="BT25" s="168" t="s">
        <v>42</v>
      </c>
      <c r="BU25" s="168" t="s">
        <v>42</v>
      </c>
      <c r="BV25" s="168" t="s">
        <v>42</v>
      </c>
      <c r="BW25" s="168" t="s">
        <v>42</v>
      </c>
      <c r="BX25" s="168" t="s">
        <v>42</v>
      </c>
      <c r="BY25" s="168" t="s">
        <v>42</v>
      </c>
      <c r="BZ25" s="168" t="s">
        <v>42</v>
      </c>
      <c r="CA25" s="168" t="s">
        <v>42</v>
      </c>
      <c r="CB25" s="168" t="s">
        <v>42</v>
      </c>
      <c r="CC25" s="168" t="s">
        <v>42</v>
      </c>
      <c r="CD25" s="168" t="s">
        <v>42</v>
      </c>
      <c r="CE25" s="168" t="s">
        <v>42</v>
      </c>
      <c r="CF25" s="168" t="s">
        <v>42</v>
      </c>
      <c r="CG25" s="168" t="s">
        <v>42</v>
      </c>
      <c r="CH25" s="168" t="s">
        <v>42</v>
      </c>
      <c r="CI25" s="168" t="s">
        <v>42</v>
      </c>
      <c r="CJ25" s="168" t="s">
        <v>42</v>
      </c>
      <c r="CK25" s="168" t="s">
        <v>42</v>
      </c>
      <c r="CL25" s="168" t="s">
        <v>42</v>
      </c>
      <c r="CM25" s="168" t="s">
        <v>42</v>
      </c>
      <c r="CN25" s="168" t="s">
        <v>42</v>
      </c>
      <c r="CO25" s="168" t="s">
        <v>42</v>
      </c>
      <c r="CP25" s="168" t="s">
        <v>42</v>
      </c>
      <c r="CQ25" s="168" t="s">
        <v>42</v>
      </c>
      <c r="CR25" s="168" t="s">
        <v>42</v>
      </c>
      <c r="CS25" s="168" t="s">
        <v>42</v>
      </c>
      <c r="CT25" s="168" t="s">
        <v>42</v>
      </c>
      <c r="CU25" s="168" t="s">
        <v>42</v>
      </c>
      <c r="CV25" s="168" t="s">
        <v>42</v>
      </c>
      <c r="CW25" s="168" t="s">
        <v>42</v>
      </c>
      <c r="CX25" s="168" t="s">
        <v>42</v>
      </c>
      <c r="CY25" s="168" t="s">
        <v>42</v>
      </c>
      <c r="CZ25" s="168" t="s">
        <v>42</v>
      </c>
      <c r="DA25" s="168" t="s">
        <v>42</v>
      </c>
      <c r="DB25" s="168" t="s">
        <v>42</v>
      </c>
      <c r="DC25" s="168" t="s">
        <v>42</v>
      </c>
      <c r="DD25" s="168" t="s">
        <v>42</v>
      </c>
      <c r="DE25" s="168" t="s">
        <v>42</v>
      </c>
      <c r="DF25" s="168" t="s">
        <v>42</v>
      </c>
      <c r="DG25" s="168" t="s">
        <v>42</v>
      </c>
      <c r="DH25" s="168" t="s">
        <v>42</v>
      </c>
      <c r="DI25" s="168" t="s">
        <v>42</v>
      </c>
      <c r="DJ25" s="168" t="s">
        <v>42</v>
      </c>
      <c r="DK25" s="168" t="s">
        <v>42</v>
      </c>
      <c r="DL25" s="168" t="s">
        <v>42</v>
      </c>
      <c r="DM25" s="168" t="s">
        <v>42</v>
      </c>
      <c r="DN25" s="168" t="s">
        <v>42</v>
      </c>
      <c r="DO25" s="168" t="s">
        <v>42</v>
      </c>
      <c r="DP25" s="168" t="s">
        <v>42</v>
      </c>
      <c r="DQ25" s="168" t="s">
        <v>42</v>
      </c>
      <c r="DR25" s="168" t="s">
        <v>42</v>
      </c>
      <c r="DS25" s="168" t="s">
        <v>42</v>
      </c>
      <c r="DT25" s="168" t="s">
        <v>42</v>
      </c>
      <c r="DU25" s="168" t="s">
        <v>42</v>
      </c>
      <c r="DV25" s="168" t="s">
        <v>42</v>
      </c>
      <c r="DW25" s="168" t="s">
        <v>42</v>
      </c>
      <c r="DX25" s="168" t="s">
        <v>42</v>
      </c>
      <c r="DY25" s="168" t="s">
        <v>42</v>
      </c>
      <c r="DZ25" s="168" t="s">
        <v>42</v>
      </c>
      <c r="EA25" s="168" t="s">
        <v>42</v>
      </c>
      <c r="EB25" s="168" t="s">
        <v>42</v>
      </c>
      <c r="EC25" s="168" t="s">
        <v>42</v>
      </c>
      <c r="ED25" s="168" t="s">
        <v>42</v>
      </c>
      <c r="EE25" s="168" t="s">
        <v>42</v>
      </c>
      <c r="EF25" s="168" t="s">
        <v>42</v>
      </c>
      <c r="EG25" s="168" t="s">
        <v>42</v>
      </c>
      <c r="EH25" s="168" t="s">
        <v>42</v>
      </c>
      <c r="EI25" s="168" t="s">
        <v>42</v>
      </c>
      <c r="EJ25" s="168" t="s">
        <v>42</v>
      </c>
      <c r="EK25" s="168" t="s">
        <v>42</v>
      </c>
      <c r="EL25" s="168" t="s">
        <v>42</v>
      </c>
      <c r="EM25" s="168" t="s">
        <v>42</v>
      </c>
      <c r="EN25" s="168" t="s">
        <v>42</v>
      </c>
      <c r="EO25" s="168" t="s">
        <v>42</v>
      </c>
      <c r="EP25" s="168" t="s">
        <v>42</v>
      </c>
      <c r="EQ25" s="168" t="s">
        <v>42</v>
      </c>
      <c r="ER25" s="168" t="s">
        <v>42</v>
      </c>
      <c r="ES25" s="168" t="s">
        <v>42</v>
      </c>
      <c r="ET25" s="168" t="s">
        <v>42</v>
      </c>
      <c r="EU25" s="168" t="s">
        <v>42</v>
      </c>
      <c r="EV25" s="168" t="s">
        <v>42</v>
      </c>
      <c r="EW25" s="168" t="s">
        <v>42</v>
      </c>
      <c r="EX25" s="168" t="s">
        <v>42</v>
      </c>
      <c r="EY25" s="168" t="s">
        <v>42</v>
      </c>
      <c r="EZ25" s="168" t="s">
        <v>42</v>
      </c>
      <c r="FA25" s="168" t="s">
        <v>42</v>
      </c>
      <c r="FB25" s="168" t="s">
        <v>42</v>
      </c>
      <c r="FC25" s="168" t="s">
        <v>42</v>
      </c>
      <c r="FD25" s="168" t="s">
        <v>42</v>
      </c>
      <c r="FE25" s="168" t="s">
        <v>42</v>
      </c>
      <c r="FF25" s="168" t="s">
        <v>42</v>
      </c>
      <c r="FG25" s="168" t="s">
        <v>42</v>
      </c>
      <c r="FH25" s="168" t="s">
        <v>42</v>
      </c>
      <c r="FI25" s="168" t="s">
        <v>42</v>
      </c>
      <c r="FJ25" s="168" t="s">
        <v>42</v>
      </c>
      <c r="FK25" s="168" t="s">
        <v>42</v>
      </c>
      <c r="FL25" s="168" t="s">
        <v>42</v>
      </c>
      <c r="FM25" s="168" t="s">
        <v>42</v>
      </c>
      <c r="FN25" s="168" t="s">
        <v>42</v>
      </c>
      <c r="FO25" s="168" t="s">
        <v>42</v>
      </c>
      <c r="FP25" s="168" t="s">
        <v>42</v>
      </c>
      <c r="FQ25" s="168" t="s">
        <v>42</v>
      </c>
      <c r="FR25" s="168" t="s">
        <v>42</v>
      </c>
      <c r="FS25" s="168" t="s">
        <v>42</v>
      </c>
      <c r="FT25" s="168" t="s">
        <v>42</v>
      </c>
      <c r="FU25" s="168" t="s">
        <v>42</v>
      </c>
      <c r="FV25" s="168" t="s">
        <v>42</v>
      </c>
      <c r="FW25" s="168" t="s">
        <v>42</v>
      </c>
      <c r="FX25" s="168" t="s">
        <v>42</v>
      </c>
      <c r="FY25" s="168" t="s">
        <v>42</v>
      </c>
      <c r="FZ25" s="168" t="s">
        <v>42</v>
      </c>
      <c r="GA25" s="168" t="s">
        <v>42</v>
      </c>
      <c r="GB25" s="168" t="s">
        <v>42</v>
      </c>
      <c r="GC25" s="168" t="s">
        <v>42</v>
      </c>
      <c r="GD25" s="168" t="s">
        <v>42</v>
      </c>
      <c r="GE25" s="168" t="s">
        <v>42</v>
      </c>
      <c r="GF25" s="168" t="s">
        <v>42</v>
      </c>
      <c r="GG25" s="168" t="s">
        <v>42</v>
      </c>
      <c r="GH25" s="168" t="s">
        <v>42</v>
      </c>
      <c r="GI25" s="168" t="s">
        <v>42</v>
      </c>
      <c r="GJ25" s="168" t="s">
        <v>42</v>
      </c>
      <c r="GK25" s="168" t="s">
        <v>42</v>
      </c>
      <c r="GL25" s="168" t="s">
        <v>42</v>
      </c>
      <c r="GM25" s="168" t="s">
        <v>42</v>
      </c>
      <c r="GN25" s="168" t="s">
        <v>42</v>
      </c>
      <c r="GO25" s="168" t="s">
        <v>42</v>
      </c>
      <c r="GP25" s="168" t="s">
        <v>42</v>
      </c>
      <c r="GQ25" s="168" t="s">
        <v>42</v>
      </c>
      <c r="GR25" s="168" t="s">
        <v>42</v>
      </c>
      <c r="GS25" s="168" t="s">
        <v>42</v>
      </c>
      <c r="GT25" s="168" t="s">
        <v>42</v>
      </c>
      <c r="GU25" s="168" t="s">
        <v>42</v>
      </c>
      <c r="GV25" s="168" t="s">
        <v>42</v>
      </c>
      <c r="GW25" s="168" t="s">
        <v>42</v>
      </c>
      <c r="GX25" s="168" t="s">
        <v>42</v>
      </c>
      <c r="GY25" s="168" t="s">
        <v>42</v>
      </c>
      <c r="GZ25" s="168" t="s">
        <v>42</v>
      </c>
      <c r="HA25" s="168" t="s">
        <v>42</v>
      </c>
      <c r="HB25" s="168" t="s">
        <v>42</v>
      </c>
      <c r="HC25" s="168" t="s">
        <v>42</v>
      </c>
      <c r="HD25" s="168" t="s">
        <v>42</v>
      </c>
      <c r="HE25" s="168" t="s">
        <v>42</v>
      </c>
      <c r="HF25" s="168" t="s">
        <v>42</v>
      </c>
      <c r="HG25" s="168" t="s">
        <v>42</v>
      </c>
      <c r="HH25" s="168" t="s">
        <v>42</v>
      </c>
      <c r="HI25" s="168" t="s">
        <v>42</v>
      </c>
      <c r="HJ25" s="168" t="s">
        <v>42</v>
      </c>
      <c r="HK25" s="168" t="s">
        <v>42</v>
      </c>
      <c r="HL25" s="168" t="s">
        <v>42</v>
      </c>
      <c r="HM25" s="168" t="s">
        <v>42</v>
      </c>
      <c r="HN25" s="168" t="s">
        <v>42</v>
      </c>
      <c r="HO25" s="168" t="s">
        <v>42</v>
      </c>
      <c r="HP25" s="168" t="s">
        <v>42</v>
      </c>
      <c r="HQ25" s="168" t="s">
        <v>42</v>
      </c>
      <c r="HR25" s="168" t="s">
        <v>42</v>
      </c>
      <c r="HS25" s="168" t="s">
        <v>42</v>
      </c>
      <c r="HT25" s="168" t="s">
        <v>42</v>
      </c>
      <c r="HU25" s="168" t="s">
        <v>42</v>
      </c>
      <c r="HV25" s="168" t="s">
        <v>42</v>
      </c>
      <c r="HW25" s="168" t="s">
        <v>42</v>
      </c>
      <c r="HX25" s="168" t="s">
        <v>42</v>
      </c>
      <c r="HY25" s="168" t="s">
        <v>42</v>
      </c>
      <c r="HZ25" s="168" t="s">
        <v>42</v>
      </c>
      <c r="IA25" s="168" t="s">
        <v>42</v>
      </c>
      <c r="IB25" s="168" t="s">
        <v>42</v>
      </c>
      <c r="IC25" s="168" t="s">
        <v>42</v>
      </c>
      <c r="ID25" s="168" t="s">
        <v>42</v>
      </c>
      <c r="IE25" s="168" t="s">
        <v>42</v>
      </c>
      <c r="IF25" s="168" t="s">
        <v>42</v>
      </c>
      <c r="IG25" s="168" t="s">
        <v>42</v>
      </c>
      <c r="IH25" s="168" t="s">
        <v>42</v>
      </c>
      <c r="II25" s="168" t="s">
        <v>42</v>
      </c>
      <c r="IJ25" s="168" t="s">
        <v>42</v>
      </c>
      <c r="IK25" s="168" t="s">
        <v>42</v>
      </c>
      <c r="IL25" s="168" t="s">
        <v>42</v>
      </c>
      <c r="IM25" s="168" t="s">
        <v>42</v>
      </c>
      <c r="IN25" s="168" t="s">
        <v>42</v>
      </c>
      <c r="IO25" s="168" t="s">
        <v>42</v>
      </c>
      <c r="IP25" s="168" t="s">
        <v>42</v>
      </c>
      <c r="IQ25" s="168" t="s">
        <v>42</v>
      </c>
      <c r="IR25" s="168" t="s">
        <v>42</v>
      </c>
      <c r="IS25" s="168" t="s">
        <v>42</v>
      </c>
      <c r="IT25" s="168" t="s">
        <v>42</v>
      </c>
      <c r="IU25" s="168" t="s">
        <v>42</v>
      </c>
      <c r="IV25" s="168" t="s">
        <v>42</v>
      </c>
    </row>
    <row r="26" spans="1:2" s="169" customFormat="1" ht="12.75">
      <c r="A26" s="167"/>
      <c r="B26" s="168" t="s">
        <v>81</v>
      </c>
    </row>
    <row r="27" spans="1:2" s="169" customFormat="1" ht="12.75">
      <c r="A27" s="167"/>
      <c r="B27" s="170"/>
    </row>
    <row r="28" spans="1:2" s="169" customFormat="1" ht="12.75">
      <c r="A28" s="167"/>
      <c r="B28" s="170"/>
    </row>
    <row r="29" spans="1:2" s="169" customFormat="1" ht="12.75">
      <c r="A29" s="167"/>
      <c r="B29" s="168" t="s">
        <v>42</v>
      </c>
    </row>
    <row r="30" spans="1:2" s="169" customFormat="1" ht="12.75">
      <c r="A30" s="167"/>
      <c r="B30" s="168" t="s">
        <v>82</v>
      </c>
    </row>
    <row r="31" spans="1:2" s="169" customFormat="1" ht="12.75">
      <c r="A31" s="167"/>
      <c r="B31" s="170"/>
    </row>
    <row r="32" spans="1:2" s="169" customFormat="1" ht="12.75">
      <c r="A32" s="167"/>
      <c r="B32" s="170"/>
    </row>
    <row r="33" spans="1:2" s="169" customFormat="1" ht="12.75">
      <c r="A33" s="167"/>
      <c r="B33" s="168" t="s">
        <v>42</v>
      </c>
    </row>
    <row r="34" spans="1:2" s="169" customFormat="1" ht="12.75">
      <c r="A34" s="167"/>
      <c r="B34" s="170" t="s">
        <v>43</v>
      </c>
    </row>
    <row r="35" spans="1:2" s="169" customFormat="1" ht="12.75">
      <c r="A35" s="167"/>
      <c r="B35" s="170"/>
    </row>
    <row r="36" spans="1:2" s="169" customFormat="1" ht="12.75">
      <c r="A36" s="167"/>
      <c r="B36" s="170"/>
    </row>
    <row r="37" spans="1:5" s="169" customFormat="1" ht="12.75">
      <c r="A37" s="167"/>
      <c r="B37" s="168" t="s">
        <v>42</v>
      </c>
      <c r="E37" s="171" t="s">
        <v>83</v>
      </c>
    </row>
    <row r="38" spans="1:2" s="169" customFormat="1" ht="12.75">
      <c r="A38" s="167"/>
      <c r="B38" s="168" t="s">
        <v>84</v>
      </c>
    </row>
    <row r="39" spans="1:2" ht="13.5" thickBot="1">
      <c r="A39" s="66"/>
      <c r="B39" s="67"/>
    </row>
    <row r="40" ht="12.75">
      <c r="B40" s="40"/>
    </row>
    <row r="41" ht="12.75">
      <c r="B41" s="40"/>
    </row>
    <row r="42" ht="12.75">
      <c r="B42" s="40"/>
    </row>
    <row r="43" ht="12.75">
      <c r="B43" s="40"/>
    </row>
    <row r="44" ht="12.75">
      <c r="B44" s="40"/>
    </row>
    <row r="45" ht="12.75">
      <c r="B45" s="40"/>
    </row>
    <row r="46" ht="12.75">
      <c r="B46" s="40"/>
    </row>
    <row r="47" ht="12.75">
      <c r="B47" s="40"/>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 sqref="A1:IV6"/>
    </sheetView>
  </sheetViews>
  <sheetFormatPr defaultColWidth="9.140625" defaultRowHeight="12.75"/>
  <cols>
    <col min="1" max="1" width="4.8515625" style="0" customWidth="1"/>
    <col min="2" max="2" width="34.421875" style="0" customWidth="1"/>
    <col min="3" max="3" width="7.7109375" style="0" customWidth="1"/>
    <col min="4" max="4" width="7.421875" style="0" bestFit="1" customWidth="1"/>
    <col min="5" max="5" width="3.28125" style="0" bestFit="1" customWidth="1"/>
    <col min="6" max="6" width="5.7109375" style="0" customWidth="1"/>
    <col min="7" max="7" width="6.140625" style="0" bestFit="1" customWidth="1"/>
    <col min="8" max="8" width="6.00390625" style="0" bestFit="1" customWidth="1"/>
    <col min="9" max="9" width="5.00390625" style="0" customWidth="1"/>
    <col min="10" max="10" width="5.140625" style="0" customWidth="1"/>
    <col min="11" max="11" width="5.00390625" style="0" customWidth="1"/>
    <col min="12" max="12" width="5.421875" style="0" customWidth="1"/>
    <col min="13" max="13" width="6.28125" style="0" bestFit="1" customWidth="1"/>
    <col min="14" max="14" width="5.8515625" style="0" bestFit="1" customWidth="1"/>
    <col min="15" max="15" width="5.8515625" style="0" customWidth="1"/>
    <col min="16" max="16" width="5.8515625" style="0" bestFit="1" customWidth="1"/>
    <col min="17" max="17" width="4.28125" style="0" bestFit="1" customWidth="1"/>
    <col min="18" max="18" width="5.8515625" style="0" bestFit="1" customWidth="1"/>
    <col min="19" max="20" width="3.28125" style="0" bestFit="1" customWidth="1"/>
    <col min="21" max="21" width="5.00390625" style="0" customWidth="1"/>
    <col min="22" max="25" width="3.28125" style="0" bestFit="1" customWidth="1"/>
    <col min="26" max="26" width="1.7109375" style="0" customWidth="1"/>
    <col min="27" max="27" width="54.8515625" style="0" customWidth="1"/>
    <col min="28" max="16384" width="8.8515625" style="0" customWidth="1"/>
  </cols>
  <sheetData>
    <row r="1" spans="1:3" s="70" customFormat="1" ht="17.25" customHeight="1">
      <c r="A1" s="68" t="s">
        <v>59</v>
      </c>
      <c r="B1" s="210"/>
      <c r="C1" s="124"/>
    </row>
    <row r="2" spans="1:3" s="70" customFormat="1" ht="17.25" customHeight="1">
      <c r="A2" s="68" t="s">
        <v>60</v>
      </c>
      <c r="B2" s="210"/>
      <c r="C2" s="124"/>
    </row>
    <row r="3" spans="1:3" s="70" customFormat="1" ht="17.25" customHeight="1">
      <c r="A3" s="68" t="s">
        <v>117</v>
      </c>
      <c r="B3" s="210"/>
      <c r="C3" s="124"/>
    </row>
    <row r="4" spans="1:3" s="70" customFormat="1" ht="17.25" customHeight="1">
      <c r="A4" s="68" t="s">
        <v>118</v>
      </c>
      <c r="B4" s="210"/>
      <c r="C4" s="124"/>
    </row>
    <row r="5" spans="1:3" s="70" customFormat="1" ht="17.25" customHeight="1">
      <c r="A5" s="68" t="s">
        <v>119</v>
      </c>
      <c r="B5" s="210"/>
      <c r="C5" s="124"/>
    </row>
    <row r="6" spans="1:3" s="70" customFormat="1" ht="17.25" customHeight="1">
      <c r="A6" s="68" t="s">
        <v>120</v>
      </c>
      <c r="B6" s="210"/>
      <c r="C6" s="124"/>
    </row>
    <row r="7" spans="1:3" ht="20.25">
      <c r="A7" s="20"/>
      <c r="B7" s="6"/>
      <c r="C7" s="6"/>
    </row>
    <row r="8" s="21" customFormat="1" ht="11.25" customHeight="1">
      <c r="B8" s="38"/>
    </row>
    <row r="9" ht="15.75">
      <c r="A9" s="22" t="s">
        <v>2</v>
      </c>
    </row>
    <row r="10" spans="1:19" s="18" customFormat="1" ht="18" customHeight="1" thickBot="1">
      <c r="A10" s="259" t="s">
        <v>33</v>
      </c>
      <c r="B10" s="260"/>
      <c r="C10" s="260"/>
      <c r="D10" s="260"/>
      <c r="E10" s="260"/>
      <c r="F10" s="261"/>
      <c r="G10" s="261"/>
      <c r="H10" s="261"/>
      <c r="I10" s="261"/>
      <c r="J10" s="261"/>
      <c r="K10" s="261"/>
      <c r="L10" s="261"/>
      <c r="M10" s="261"/>
      <c r="N10" s="261"/>
      <c r="O10" s="261"/>
      <c r="P10" s="261"/>
      <c r="Q10" s="261"/>
      <c r="R10" s="261"/>
      <c r="S10" s="19" t="s">
        <v>6</v>
      </c>
    </row>
    <row r="11" spans="1:27" s="29" customFormat="1" ht="12.75">
      <c r="A11" s="27"/>
      <c r="B11" s="28"/>
      <c r="C11" s="11" t="s">
        <v>16</v>
      </c>
      <c r="D11" s="12"/>
      <c r="E11" s="12"/>
      <c r="F11" s="12"/>
      <c r="G11" s="13"/>
      <c r="H11" s="14" t="s">
        <v>17</v>
      </c>
      <c r="I11" s="12"/>
      <c r="J11" s="12"/>
      <c r="K11" s="12"/>
      <c r="L11" s="12"/>
      <c r="M11" s="12"/>
      <c r="N11" s="12"/>
      <c r="O11" s="12"/>
      <c r="P11" s="12"/>
      <c r="Q11" s="12"/>
      <c r="R11" s="15"/>
      <c r="S11" s="15"/>
      <c r="T11" s="15"/>
      <c r="U11" s="15"/>
      <c r="V11" s="15"/>
      <c r="W11" s="15"/>
      <c r="X11" s="15"/>
      <c r="Y11" s="16"/>
      <c r="Z11" s="17"/>
      <c r="AA11" s="48"/>
    </row>
    <row r="12" spans="1:27" s="57" customFormat="1" ht="56.25" customHeight="1" thickBot="1">
      <c r="A12" s="54" t="s">
        <v>18</v>
      </c>
      <c r="B12" s="55"/>
      <c r="C12" s="31" t="s">
        <v>19</v>
      </c>
      <c r="D12" s="32" t="s">
        <v>20</v>
      </c>
      <c r="E12" s="32" t="s">
        <v>21</v>
      </c>
      <c r="F12" s="32" t="s">
        <v>22</v>
      </c>
      <c r="G12" s="33" t="s">
        <v>23</v>
      </c>
      <c r="H12" s="34" t="s">
        <v>34</v>
      </c>
      <c r="I12" s="35" t="s">
        <v>35</v>
      </c>
      <c r="J12" s="36" t="s">
        <v>5</v>
      </c>
      <c r="K12" s="36" t="s">
        <v>9</v>
      </c>
      <c r="L12" s="36" t="s">
        <v>24</v>
      </c>
      <c r="M12" s="36" t="s">
        <v>3</v>
      </c>
      <c r="N12" s="36" t="s">
        <v>0</v>
      </c>
      <c r="O12" s="36" t="s">
        <v>36</v>
      </c>
      <c r="P12" s="36" t="s">
        <v>25</v>
      </c>
      <c r="Q12" s="36" t="s">
        <v>8</v>
      </c>
      <c r="R12" s="36" t="s">
        <v>26</v>
      </c>
      <c r="S12" s="36" t="s">
        <v>27</v>
      </c>
      <c r="T12" s="36" t="s">
        <v>28</v>
      </c>
      <c r="U12" s="36" t="s">
        <v>7</v>
      </c>
      <c r="V12" s="36" t="s">
        <v>29</v>
      </c>
      <c r="W12" s="36" t="s">
        <v>30</v>
      </c>
      <c r="X12" s="36" t="s">
        <v>31</v>
      </c>
      <c r="Y12" s="37" t="s">
        <v>32</v>
      </c>
      <c r="Z12" s="56"/>
      <c r="AA12" s="2" t="s">
        <v>6</v>
      </c>
    </row>
    <row r="13" spans="3:16" s="58" customFormat="1" ht="12.75">
      <c r="C13" s="59"/>
      <c r="D13" s="59"/>
      <c r="E13" s="59"/>
      <c r="F13" s="59"/>
      <c r="G13" s="59"/>
      <c r="H13" s="59"/>
      <c r="I13" s="59"/>
      <c r="J13" s="59"/>
      <c r="K13" s="59"/>
      <c r="L13" s="59"/>
      <c r="M13" s="59"/>
      <c r="N13" s="59"/>
      <c r="O13" s="59"/>
      <c r="P13" s="59"/>
    </row>
    <row r="14" spans="3:27" s="151" customFormat="1" ht="12.75">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row>
    <row r="15" spans="1:27" s="151" customFormat="1" ht="12.75">
      <c r="A15" s="151" t="s">
        <v>62</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row>
    <row r="16" spans="3:27" ht="12.75">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3:27" ht="12.75">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3:27" ht="12.75">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3:27" ht="12.75">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sheetData>
  <mergeCells count="1">
    <mergeCell ref="A10:R10"/>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 sqref="A1:IV6"/>
    </sheetView>
  </sheetViews>
  <sheetFormatPr defaultColWidth="9.140625" defaultRowHeight="12.75"/>
  <cols>
    <col min="1" max="1" width="50.57421875" style="0" customWidth="1"/>
    <col min="2" max="2" width="11.8515625" style="0" customWidth="1"/>
    <col min="3" max="3" width="14.00390625" style="0" customWidth="1"/>
    <col min="4" max="4" width="15.57421875" style="42" customWidth="1"/>
    <col min="5" max="5" width="12.28125" style="42"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pans="1:5" ht="20.25">
      <c r="A7" s="6"/>
      <c r="B7" s="207"/>
      <c r="E7" s="53"/>
    </row>
    <row r="8" spans="4:5" s="21" customFormat="1" ht="12.75">
      <c r="D8" s="43"/>
      <c r="E8" s="43"/>
    </row>
    <row r="9" spans="1:9" ht="18.75" thickBot="1">
      <c r="A9" s="7" t="s">
        <v>4</v>
      </c>
      <c r="B9" s="8"/>
      <c r="C9" s="8"/>
      <c r="D9" s="44"/>
      <c r="E9" s="44"/>
      <c r="F9" s="51" t="s">
        <v>6</v>
      </c>
      <c r="G9" s="51"/>
      <c r="H9" s="52"/>
      <c r="I9" s="9"/>
    </row>
    <row r="10" ht="12.75" hidden="1">
      <c r="A10" s="1"/>
    </row>
    <row r="11" spans="1:5" s="4" customFormat="1" ht="12.75">
      <c r="A11" s="1" t="s">
        <v>2</v>
      </c>
      <c r="D11" s="45"/>
      <c r="E11" s="45"/>
    </row>
    <row r="12" spans="3:10" s="40" customFormat="1" ht="12.75">
      <c r="C12" s="41"/>
      <c r="D12" s="42"/>
      <c r="E12" s="42"/>
      <c r="F12"/>
      <c r="G12"/>
      <c r="H12"/>
      <c r="I12" s="41"/>
      <c r="J12" s="41"/>
    </row>
    <row r="13" spans="1:27" s="151" customFormat="1" ht="12.75">
      <c r="A13" s="151" t="s">
        <v>62</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3:10" ht="12.75">
      <c r="C14" s="10"/>
      <c r="D14" s="46"/>
      <c r="E14" s="46"/>
      <c r="I14" s="10"/>
      <c r="J14" s="10"/>
    </row>
    <row r="15" spans="3:10" ht="12.75">
      <c r="C15" s="10"/>
      <c r="I15" s="10"/>
      <c r="J15" s="10"/>
    </row>
    <row r="18" spans="4:8" s="40" customFormat="1" ht="12.75">
      <c r="D18" s="42"/>
      <c r="E18" s="42"/>
      <c r="F18"/>
      <c r="G18"/>
      <c r="H18"/>
    </row>
    <row r="19" ht="12.75">
      <c r="C19" s="39"/>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91"/>
  <sheetViews>
    <sheetView workbookViewId="0" topLeftCell="A4">
      <selection activeCell="E33" sqref="E33"/>
    </sheetView>
  </sheetViews>
  <sheetFormatPr defaultColWidth="9.140625" defaultRowHeight="12.75"/>
  <cols>
    <col min="1" max="1" width="45.7109375" style="0" customWidth="1"/>
    <col min="2" max="2" width="11.00390625" style="0" bestFit="1" customWidth="1"/>
    <col min="3" max="3" width="7.28125" style="138" customWidth="1"/>
    <col min="4" max="4" width="7.8515625" style="0" customWidth="1"/>
    <col min="5" max="6" width="11.421875" style="0" customWidth="1"/>
    <col min="7" max="7" width="7.8515625" style="0" customWidth="1"/>
    <col min="8" max="8" width="8.28125" style="0" customWidth="1"/>
    <col min="9" max="9" width="9.421875" style="0" customWidth="1"/>
    <col min="10" max="10" width="11.8515625" style="0" customWidth="1"/>
    <col min="11" max="11" width="10.140625" style="0" customWidth="1"/>
    <col min="12" max="12" width="16.7109375" style="0" customWidth="1"/>
    <col min="13" max="13" width="54.57421875" style="0" customWidth="1"/>
    <col min="14" max="14" width="5.7109375" style="0" customWidth="1"/>
    <col min="15"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pans="1:3" s="70" customFormat="1" ht="17.25" customHeight="1">
      <c r="A7" s="207"/>
      <c r="B7" s="69"/>
      <c r="C7" s="124"/>
    </row>
    <row r="8" spans="1:3" ht="20.25">
      <c r="A8" s="6"/>
      <c r="C8" s="125"/>
    </row>
    <row r="9" s="21" customFormat="1" ht="12.75">
      <c r="C9" s="126"/>
    </row>
    <row r="10" spans="1:13" ht="18.75" thickBot="1">
      <c r="A10" s="7" t="s">
        <v>10</v>
      </c>
      <c r="B10" s="8"/>
      <c r="C10" s="127"/>
      <c r="D10" s="8"/>
      <c r="E10" s="8"/>
      <c r="F10" s="8"/>
      <c r="G10" s="8"/>
      <c r="H10" s="8"/>
      <c r="I10" s="8"/>
      <c r="J10" s="8"/>
      <c r="K10" s="8"/>
      <c r="L10" s="8"/>
      <c r="M10" s="8"/>
    </row>
    <row r="11" spans="1:13" ht="18">
      <c r="A11" s="71"/>
      <c r="B11" s="9"/>
      <c r="C11" s="128"/>
      <c r="D11" s="9"/>
      <c r="E11" s="9"/>
      <c r="F11" s="9"/>
      <c r="G11" s="9"/>
      <c r="H11" s="9"/>
      <c r="I11" s="9"/>
      <c r="J11" s="9"/>
      <c r="K11" s="9"/>
      <c r="L11" s="9"/>
      <c r="M11" s="72"/>
    </row>
    <row r="12" spans="1:15" s="47" customFormat="1" ht="18">
      <c r="A12" s="73" t="s">
        <v>72</v>
      </c>
      <c r="B12" s="74"/>
      <c r="C12" s="129"/>
      <c r="D12" s="74"/>
      <c r="E12" s="74"/>
      <c r="F12" s="74"/>
      <c r="G12" s="74"/>
      <c r="H12" s="74"/>
      <c r="I12" s="74"/>
      <c r="J12" s="74"/>
      <c r="K12" s="74"/>
      <c r="L12" s="74"/>
      <c r="M12" s="84" t="s">
        <v>6</v>
      </c>
      <c r="N12" s="79"/>
      <c r="O12" s="79"/>
    </row>
    <row r="13" spans="1:13" s="79" customFormat="1" ht="51">
      <c r="A13" s="75"/>
      <c r="B13" s="76"/>
      <c r="C13" s="130" t="s">
        <v>55</v>
      </c>
      <c r="D13" s="77" t="s">
        <v>45</v>
      </c>
      <c r="E13" s="77"/>
      <c r="F13" s="77"/>
      <c r="G13" s="77"/>
      <c r="H13" s="77"/>
      <c r="I13" s="77"/>
      <c r="J13" s="78" t="s">
        <v>57</v>
      </c>
      <c r="K13" s="78" t="s">
        <v>58</v>
      </c>
      <c r="L13" s="78" t="s">
        <v>46</v>
      </c>
      <c r="M13" s="162" t="s">
        <v>76</v>
      </c>
    </row>
    <row r="14" spans="1:16" s="83" customFormat="1" ht="13.5" thickBot="1">
      <c r="A14" s="80" t="s">
        <v>49</v>
      </c>
      <c r="B14" s="81" t="s">
        <v>47</v>
      </c>
      <c r="C14" s="131" t="s">
        <v>50</v>
      </c>
      <c r="D14" s="80" t="s">
        <v>51</v>
      </c>
      <c r="E14" s="80" t="s">
        <v>48</v>
      </c>
      <c r="F14" s="80" t="s">
        <v>34</v>
      </c>
      <c r="G14" s="80" t="s">
        <v>52</v>
      </c>
      <c r="H14" s="80" t="s">
        <v>53</v>
      </c>
      <c r="I14" s="80" t="s">
        <v>54</v>
      </c>
      <c r="J14" s="80"/>
      <c r="K14" s="80"/>
      <c r="L14" s="82"/>
      <c r="M14" s="163"/>
      <c r="N14" s="79"/>
      <c r="O14" s="79"/>
      <c r="P14" s="79"/>
    </row>
    <row r="15" spans="1:16" s="116" customFormat="1" ht="13.5" thickTop="1">
      <c r="A15" s="112" t="s">
        <v>64</v>
      </c>
      <c r="B15" s="110" t="s">
        <v>63</v>
      </c>
      <c r="C15" s="156"/>
      <c r="D15" s="153"/>
      <c r="E15" s="110"/>
      <c r="F15" s="110"/>
      <c r="G15" s="113">
        <v>120</v>
      </c>
      <c r="H15" s="113">
        <v>90</v>
      </c>
      <c r="I15" s="114"/>
      <c r="J15" s="111"/>
      <c r="K15" s="110"/>
      <c r="L15" s="110"/>
      <c r="M15" s="163"/>
      <c r="N15" s="79"/>
      <c r="O15" s="79"/>
      <c r="P15" s="79"/>
    </row>
    <row r="16" spans="1:16" s="122" customFormat="1" ht="13.5" thickBot="1">
      <c r="A16" s="119" t="s">
        <v>65</v>
      </c>
      <c r="B16" s="117"/>
      <c r="C16" s="157"/>
      <c r="D16" s="154"/>
      <c r="E16" s="117"/>
      <c r="F16" s="117"/>
      <c r="G16" s="120">
        <v>160</v>
      </c>
      <c r="H16" s="120"/>
      <c r="I16" s="121"/>
      <c r="J16" s="118"/>
      <c r="K16" s="117"/>
      <c r="L16" s="117"/>
      <c r="M16" s="164" t="s">
        <v>74</v>
      </c>
      <c r="N16" s="79"/>
      <c r="O16" s="79"/>
      <c r="P16" s="79"/>
    </row>
    <row r="17" spans="1:16" s="122" customFormat="1" ht="26.25" thickTop="1">
      <c r="A17" s="119" t="s">
        <v>67</v>
      </c>
      <c r="B17" s="117" t="s">
        <v>66</v>
      </c>
      <c r="C17" s="157"/>
      <c r="D17" s="154"/>
      <c r="E17" s="117"/>
      <c r="F17" s="117"/>
      <c r="G17" s="120" t="s">
        <v>127</v>
      </c>
      <c r="H17" s="120" t="s">
        <v>127</v>
      </c>
      <c r="I17" s="121"/>
      <c r="J17" s="118"/>
      <c r="K17" s="117"/>
      <c r="L17" s="115"/>
      <c r="M17" s="164" t="s">
        <v>128</v>
      </c>
      <c r="N17" s="79"/>
      <c r="O17" s="79"/>
      <c r="P17" s="79"/>
    </row>
    <row r="18" spans="1:13" s="122" customFormat="1" ht="12.75">
      <c r="A18" s="190" t="s">
        <v>69</v>
      </c>
      <c r="B18" s="188" t="s">
        <v>68</v>
      </c>
      <c r="C18" s="191"/>
      <c r="D18" s="192"/>
      <c r="E18" s="193"/>
      <c r="F18" s="193"/>
      <c r="G18" s="194"/>
      <c r="H18" s="196">
        <v>48</v>
      </c>
      <c r="I18" s="197"/>
      <c r="J18" s="198"/>
      <c r="K18" s="198"/>
      <c r="L18" s="161" t="s">
        <v>75</v>
      </c>
      <c r="M18" s="123"/>
    </row>
    <row r="19" spans="1:13" s="122" customFormat="1" ht="13.5" thickBot="1">
      <c r="A19" s="190" t="s">
        <v>71</v>
      </c>
      <c r="B19" s="188" t="s">
        <v>70</v>
      </c>
      <c r="C19" s="199"/>
      <c r="D19" s="200"/>
      <c r="E19" s="201"/>
      <c r="F19" s="201"/>
      <c r="G19" s="202"/>
      <c r="H19" s="205">
        <v>24</v>
      </c>
      <c r="I19" s="203"/>
      <c r="J19" s="204"/>
      <c r="K19" s="204"/>
      <c r="L19" s="161" t="s">
        <v>75</v>
      </c>
      <c r="M19" s="155"/>
    </row>
    <row r="20" ht="13.5" thickTop="1"/>
    <row r="22" spans="1:13" s="139" customFormat="1" ht="12.75">
      <c r="A22" s="140" t="s">
        <v>73</v>
      </c>
      <c r="B22" s="158"/>
      <c r="C22" s="142">
        <f>SUM(C15:C19)</f>
        <v>0</v>
      </c>
      <c r="D22" s="206">
        <f>SUM(D15:D19)</f>
        <v>0</v>
      </c>
      <c r="E22" s="206">
        <f>SUM(E15:E19)</f>
        <v>0</v>
      </c>
      <c r="F22" s="206"/>
      <c r="G22" s="206">
        <f>SUM(G15:G19)</f>
        <v>280</v>
      </c>
      <c r="H22" s="206">
        <f>SUM(H15:H19)</f>
        <v>162</v>
      </c>
      <c r="I22" s="206">
        <f>SUM(I15:I19)</f>
        <v>0</v>
      </c>
      <c r="J22" s="143"/>
      <c r="K22" s="143"/>
      <c r="L22" s="141"/>
      <c r="M22" s="160"/>
    </row>
    <row r="23" spans="1:13" s="47" customFormat="1" ht="13.5" thickBot="1">
      <c r="A23" s="144"/>
      <c r="B23" s="159"/>
      <c r="C23" s="145"/>
      <c r="D23" s="144"/>
      <c r="E23" s="144"/>
      <c r="F23" s="144"/>
      <c r="G23" s="144"/>
      <c r="H23" s="146"/>
      <c r="I23" s="147"/>
      <c r="J23" s="148"/>
      <c r="K23" s="144"/>
      <c r="L23" s="144"/>
      <c r="M23" s="149"/>
    </row>
    <row r="24" spans="3:11" s="47" customFormat="1" ht="13.5" thickTop="1">
      <c r="C24" s="132"/>
      <c r="I24" s="90"/>
      <c r="J24" s="89"/>
      <c r="K24" s="85"/>
    </row>
    <row r="25" spans="1:15" s="47" customFormat="1" ht="18">
      <c r="A25" s="73" t="s">
        <v>121</v>
      </c>
      <c r="B25" s="74"/>
      <c r="C25" s="129"/>
      <c r="D25" s="74"/>
      <c r="E25" s="74"/>
      <c r="F25" s="74"/>
      <c r="G25" s="74"/>
      <c r="H25" s="74"/>
      <c r="I25" s="74"/>
      <c r="J25" s="74"/>
      <c r="K25" s="74"/>
      <c r="L25" s="74"/>
      <c r="M25" s="84" t="s">
        <v>6</v>
      </c>
      <c r="N25" s="79"/>
      <c r="O25" s="79"/>
    </row>
    <row r="26" spans="1:13" s="79" customFormat="1" ht="51">
      <c r="A26" s="75"/>
      <c r="B26" s="76"/>
      <c r="C26" s="130" t="s">
        <v>55</v>
      </c>
      <c r="D26" s="77" t="s">
        <v>45</v>
      </c>
      <c r="E26" s="77"/>
      <c r="F26" s="77"/>
      <c r="G26" s="77"/>
      <c r="H26" s="77"/>
      <c r="I26" s="77"/>
      <c r="J26" s="78" t="s">
        <v>57</v>
      </c>
      <c r="K26" s="78" t="s">
        <v>58</v>
      </c>
      <c r="L26" s="78" t="s">
        <v>46</v>
      </c>
      <c r="M26" s="162" t="s">
        <v>76</v>
      </c>
    </row>
    <row r="27" spans="1:16" s="83" customFormat="1" ht="13.5" thickBot="1">
      <c r="A27" s="80" t="s">
        <v>49</v>
      </c>
      <c r="B27" s="81" t="s">
        <v>47</v>
      </c>
      <c r="C27" s="131" t="s">
        <v>50</v>
      </c>
      <c r="D27" s="80" t="s">
        <v>51</v>
      </c>
      <c r="E27" s="80" t="s">
        <v>48</v>
      </c>
      <c r="F27" s="80" t="s">
        <v>34</v>
      </c>
      <c r="G27" s="80" t="s">
        <v>52</v>
      </c>
      <c r="H27" s="80" t="s">
        <v>53</v>
      </c>
      <c r="I27" s="80" t="s">
        <v>54</v>
      </c>
      <c r="J27" s="80"/>
      <c r="K27" s="80"/>
      <c r="L27" s="82"/>
      <c r="M27" s="163"/>
      <c r="N27" s="79"/>
      <c r="O27" s="79"/>
      <c r="P27" s="79"/>
    </row>
    <row r="28" spans="1:16" s="116" customFormat="1" ht="13.5" thickTop="1">
      <c r="A28" s="208" t="s">
        <v>122</v>
      </c>
      <c r="B28" s="110" t="s">
        <v>63</v>
      </c>
      <c r="C28" s="156">
        <v>12</v>
      </c>
      <c r="D28" s="153"/>
      <c r="E28" s="110"/>
      <c r="F28" s="110">
        <v>2505</v>
      </c>
      <c r="G28" s="113"/>
      <c r="H28" s="113"/>
      <c r="I28" s="114"/>
      <c r="J28" s="111"/>
      <c r="K28" s="110"/>
      <c r="L28" s="110"/>
      <c r="M28" s="209" t="s">
        <v>124</v>
      </c>
      <c r="N28" s="79"/>
      <c r="O28" s="79"/>
      <c r="P28" s="79"/>
    </row>
    <row r="29" spans="1:13" s="139" customFormat="1" ht="12.75">
      <c r="A29" s="140" t="s">
        <v>123</v>
      </c>
      <c r="B29" s="158"/>
      <c r="C29" s="195">
        <f aca="true" t="shared" si="0" ref="C29:I29">C28</f>
        <v>12</v>
      </c>
      <c r="D29" s="211">
        <f t="shared" si="0"/>
        <v>0</v>
      </c>
      <c r="E29" s="211">
        <f t="shared" si="0"/>
        <v>0</v>
      </c>
      <c r="F29" s="211">
        <f t="shared" si="0"/>
        <v>2505</v>
      </c>
      <c r="G29" s="211">
        <f t="shared" si="0"/>
        <v>0</v>
      </c>
      <c r="H29" s="211">
        <f t="shared" si="0"/>
        <v>0</v>
      </c>
      <c r="I29" s="211">
        <f t="shared" si="0"/>
        <v>0</v>
      </c>
      <c r="J29" s="143"/>
      <c r="K29" s="143"/>
      <c r="L29" s="141"/>
      <c r="M29" s="160"/>
    </row>
    <row r="30" spans="3:11" s="47" customFormat="1" ht="12.75">
      <c r="C30" s="132"/>
      <c r="I30" s="88"/>
      <c r="J30" s="89"/>
      <c r="K30" s="85"/>
    </row>
    <row r="31" spans="3:11" s="47" customFormat="1" ht="12.75">
      <c r="C31" s="132"/>
      <c r="F31" s="132"/>
      <c r="I31" s="88"/>
      <c r="J31" s="89"/>
      <c r="K31" s="85"/>
    </row>
    <row r="32" spans="3:11" s="47" customFormat="1" ht="12.75">
      <c r="C32" s="132"/>
      <c r="I32" s="88"/>
      <c r="J32" s="89"/>
      <c r="K32" s="85"/>
    </row>
    <row r="33" spans="3:11" s="47" customFormat="1" ht="12.75">
      <c r="C33" s="132"/>
      <c r="I33" s="88"/>
      <c r="J33" s="89"/>
      <c r="K33" s="85"/>
    </row>
    <row r="34" spans="3:11" s="47" customFormat="1" ht="12.75">
      <c r="C34" s="132"/>
      <c r="I34" s="88"/>
      <c r="J34" s="89"/>
      <c r="K34" s="85"/>
    </row>
    <row r="35" spans="3:11" s="47" customFormat="1" ht="12.75">
      <c r="C35" s="132"/>
      <c r="I35" s="88"/>
      <c r="J35" s="89"/>
      <c r="K35" s="85"/>
    </row>
    <row r="36" spans="3:11" s="47" customFormat="1" ht="12.75">
      <c r="C36" s="132"/>
      <c r="I36" s="88"/>
      <c r="J36" s="89"/>
      <c r="K36" s="85"/>
    </row>
    <row r="37" spans="3:11" s="47" customFormat="1" ht="12.75">
      <c r="C37" s="132"/>
      <c r="I37" s="263"/>
      <c r="J37" s="263"/>
      <c r="K37" s="85"/>
    </row>
    <row r="38" spans="3:11" s="47" customFormat="1" ht="12.75">
      <c r="C38" s="132"/>
      <c r="I38" s="91"/>
      <c r="J38" s="91"/>
      <c r="K38" s="85"/>
    </row>
    <row r="39" spans="3:11" s="47" customFormat="1" ht="12.75">
      <c r="C39" s="132"/>
      <c r="I39" s="91"/>
      <c r="J39" s="91"/>
      <c r="K39" s="85"/>
    </row>
    <row r="40" spans="3:11" s="47" customFormat="1" ht="12.75">
      <c r="C40" s="132"/>
      <c r="I40" s="263"/>
      <c r="J40" s="263"/>
      <c r="K40" s="85"/>
    </row>
    <row r="41" spans="3:11" s="47" customFormat="1" ht="12.75">
      <c r="C41" s="132"/>
      <c r="I41" s="88"/>
      <c r="J41" s="88"/>
      <c r="K41" s="85"/>
    </row>
    <row r="42" spans="1:11" s="47" customFormat="1" ht="12.75">
      <c r="A42" s="92"/>
      <c r="B42" s="87"/>
      <c r="C42" s="133"/>
      <c r="D42" s="88"/>
      <c r="E42" s="91"/>
      <c r="F42" s="91"/>
      <c r="G42" s="93"/>
      <c r="H42" s="93"/>
      <c r="I42" s="88"/>
      <c r="J42" s="88"/>
      <c r="K42" s="85"/>
    </row>
    <row r="43" spans="1:11" s="47" customFormat="1" ht="12.75">
      <c r="A43" s="85"/>
      <c r="B43" s="85"/>
      <c r="C43" s="134"/>
      <c r="D43" s="85"/>
      <c r="E43" s="85"/>
      <c r="F43" s="85"/>
      <c r="G43" s="85"/>
      <c r="H43" s="85"/>
      <c r="I43" s="85"/>
      <c r="J43" s="85"/>
      <c r="K43" s="85"/>
    </row>
    <row r="44" spans="1:11" s="47" customFormat="1" ht="12.75">
      <c r="A44" s="87"/>
      <c r="B44" s="85"/>
      <c r="C44" s="264"/>
      <c r="D44" s="264"/>
      <c r="E44" s="85"/>
      <c r="F44" s="85"/>
      <c r="G44" s="85"/>
      <c r="H44" s="85"/>
      <c r="I44" s="85"/>
      <c r="J44" s="85"/>
      <c r="K44" s="85"/>
    </row>
    <row r="45" spans="1:11" s="47" customFormat="1" ht="12.75">
      <c r="A45" s="87"/>
      <c r="B45" s="85"/>
      <c r="C45" s="264"/>
      <c r="D45" s="264"/>
      <c r="E45" s="85"/>
      <c r="F45" s="85"/>
      <c r="G45" s="85"/>
      <c r="H45" s="85"/>
      <c r="I45" s="85"/>
      <c r="J45" s="85"/>
      <c r="K45" s="85"/>
    </row>
    <row r="46" spans="1:11" s="47" customFormat="1" ht="12.75">
      <c r="A46" s="87"/>
      <c r="B46" s="85"/>
      <c r="C46" s="133"/>
      <c r="D46" s="89"/>
      <c r="E46" s="85"/>
      <c r="F46" s="85"/>
      <c r="G46" s="85"/>
      <c r="H46" s="85"/>
      <c r="I46" s="85"/>
      <c r="J46" s="85"/>
      <c r="K46" s="85"/>
    </row>
    <row r="47" spans="1:11" s="47" customFormat="1" ht="12.75">
      <c r="A47" s="87"/>
      <c r="B47" s="85"/>
      <c r="C47" s="133"/>
      <c r="D47" s="89"/>
      <c r="E47" s="85"/>
      <c r="F47" s="85"/>
      <c r="G47" s="85"/>
      <c r="H47" s="85"/>
      <c r="I47" s="85"/>
      <c r="J47" s="85"/>
      <c r="K47" s="85"/>
    </row>
    <row r="48" spans="1:11" s="47" customFormat="1" ht="12.75">
      <c r="A48" s="87"/>
      <c r="B48" s="85"/>
      <c r="C48" s="133"/>
      <c r="D48" s="89"/>
      <c r="E48" s="85"/>
      <c r="F48" s="85"/>
      <c r="G48" s="85"/>
      <c r="H48" s="85"/>
      <c r="I48" s="85"/>
      <c r="J48" s="85"/>
      <c r="K48" s="85"/>
    </row>
    <row r="49" spans="1:11" s="47" customFormat="1" ht="12.75">
      <c r="A49" s="85"/>
      <c r="B49" s="85"/>
      <c r="C49" s="133"/>
      <c r="D49" s="89"/>
      <c r="E49" s="85"/>
      <c r="F49" s="85"/>
      <c r="G49" s="85"/>
      <c r="H49" s="85"/>
      <c r="I49" s="85"/>
      <c r="J49" s="85"/>
      <c r="K49" s="85"/>
    </row>
    <row r="50" spans="1:12" s="47" customFormat="1" ht="12.75">
      <c r="A50" s="94"/>
      <c r="B50" s="94"/>
      <c r="C50" s="133"/>
      <c r="D50" s="88"/>
      <c r="E50" s="89"/>
      <c r="F50" s="89"/>
      <c r="G50" s="85"/>
      <c r="H50" s="85"/>
      <c r="I50" s="85"/>
      <c r="J50" s="85"/>
      <c r="K50" s="85"/>
      <c r="L50" s="85"/>
    </row>
    <row r="51" spans="1:12" s="47" customFormat="1" ht="12.75">
      <c r="A51" s="94"/>
      <c r="B51" s="94"/>
      <c r="C51" s="133"/>
      <c r="D51" s="88"/>
      <c r="E51" s="89"/>
      <c r="F51" s="89"/>
      <c r="G51" s="85"/>
      <c r="H51" s="85"/>
      <c r="I51" s="85"/>
      <c r="J51" s="85"/>
      <c r="K51" s="85"/>
      <c r="L51" s="85"/>
    </row>
    <row r="52" spans="1:12" s="47" customFormat="1" ht="12.75">
      <c r="A52" s="95"/>
      <c r="B52" s="94"/>
      <c r="C52" s="133"/>
      <c r="D52" s="88"/>
      <c r="E52" s="89"/>
      <c r="F52" s="89"/>
      <c r="G52" s="85"/>
      <c r="H52" s="85"/>
      <c r="I52" s="85"/>
      <c r="J52" s="85"/>
      <c r="K52" s="85"/>
      <c r="L52" s="85"/>
    </row>
    <row r="53" spans="1:12" s="47" customFormat="1" ht="12.75">
      <c r="A53" s="95"/>
      <c r="B53" s="94"/>
      <c r="C53" s="133"/>
      <c r="D53" s="88"/>
      <c r="E53" s="89"/>
      <c r="F53" s="89"/>
      <c r="G53" s="85"/>
      <c r="H53" s="85"/>
      <c r="I53" s="85"/>
      <c r="J53" s="85"/>
      <c r="K53" s="85"/>
      <c r="L53" s="85"/>
    </row>
    <row r="54" spans="1:12" s="47" customFormat="1" ht="12.75">
      <c r="A54" s="92"/>
      <c r="B54" s="94"/>
      <c r="C54" s="133"/>
      <c r="D54" s="88"/>
      <c r="E54" s="89"/>
      <c r="F54" s="89"/>
      <c r="G54" s="85"/>
      <c r="H54" s="85"/>
      <c r="I54" s="85"/>
      <c r="J54" s="85"/>
      <c r="K54" s="85"/>
      <c r="L54" s="85"/>
    </row>
    <row r="55" spans="1:12" s="47" customFormat="1" ht="12.75">
      <c r="A55" s="92"/>
      <c r="B55" s="87"/>
      <c r="C55" s="133"/>
      <c r="D55" s="88"/>
      <c r="E55" s="89"/>
      <c r="F55" s="89"/>
      <c r="G55" s="85"/>
      <c r="H55" s="85"/>
      <c r="I55" s="85"/>
      <c r="J55" s="85"/>
      <c r="K55" s="85"/>
      <c r="L55" s="85"/>
    </row>
    <row r="56" spans="1:12" s="47" customFormat="1" ht="12.75">
      <c r="A56" s="94"/>
      <c r="B56" s="85"/>
      <c r="C56" s="133"/>
      <c r="D56" s="88"/>
      <c r="E56" s="89"/>
      <c r="F56" s="89"/>
      <c r="G56" s="85"/>
      <c r="H56" s="85"/>
      <c r="I56" s="85"/>
      <c r="J56" s="85"/>
      <c r="K56" s="85"/>
      <c r="L56" s="85"/>
    </row>
    <row r="57" spans="1:12" s="47" customFormat="1" ht="12.75">
      <c r="A57" s="94"/>
      <c r="B57" s="94"/>
      <c r="C57" s="133"/>
      <c r="D57" s="88"/>
      <c r="E57" s="89"/>
      <c r="F57" s="89"/>
      <c r="G57" s="85"/>
      <c r="H57" s="85"/>
      <c r="I57" s="85"/>
      <c r="J57" s="85"/>
      <c r="K57" s="85"/>
      <c r="L57" s="85"/>
    </row>
    <row r="58" spans="1:12" s="47" customFormat="1" ht="12.75">
      <c r="A58" s="95"/>
      <c r="B58" s="94"/>
      <c r="C58" s="133"/>
      <c r="D58" s="88"/>
      <c r="E58" s="89"/>
      <c r="F58" s="89"/>
      <c r="G58" s="85"/>
      <c r="H58" s="85"/>
      <c r="I58" s="85"/>
      <c r="J58" s="85"/>
      <c r="K58" s="85"/>
      <c r="L58" s="85"/>
    </row>
    <row r="59" spans="1:12" s="47" customFormat="1" ht="12.75">
      <c r="A59" s="95"/>
      <c r="B59" s="94"/>
      <c r="C59" s="133"/>
      <c r="D59" s="88"/>
      <c r="E59" s="89"/>
      <c r="F59" s="89"/>
      <c r="G59" s="85"/>
      <c r="H59" s="85"/>
      <c r="I59" s="85"/>
      <c r="J59" s="85"/>
      <c r="K59" s="85"/>
      <c r="L59" s="85"/>
    </row>
    <row r="60" spans="1:12" s="47" customFormat="1" ht="12.75">
      <c r="A60" s="92"/>
      <c r="B60" s="94"/>
      <c r="C60" s="133"/>
      <c r="D60" s="263"/>
      <c r="E60" s="263"/>
      <c r="F60" s="88"/>
      <c r="G60" s="85"/>
      <c r="H60" s="85"/>
      <c r="I60" s="85"/>
      <c r="J60" s="85"/>
      <c r="K60" s="85"/>
      <c r="L60" s="85"/>
    </row>
    <row r="61" spans="1:12" s="47" customFormat="1" ht="12.75">
      <c r="A61" s="92"/>
      <c r="B61" s="87"/>
      <c r="C61" s="133"/>
      <c r="D61" s="263"/>
      <c r="E61" s="263"/>
      <c r="F61" s="88"/>
      <c r="G61" s="85"/>
      <c r="H61" s="85"/>
      <c r="I61" s="85"/>
      <c r="J61" s="85"/>
      <c r="K61" s="85"/>
      <c r="L61" s="85"/>
    </row>
    <row r="62" spans="1:12" s="47" customFormat="1" ht="12.75">
      <c r="A62" s="92"/>
      <c r="B62" s="87"/>
      <c r="C62" s="133"/>
      <c r="D62" s="88"/>
      <c r="E62" s="89"/>
      <c r="F62" s="89"/>
      <c r="G62" s="85"/>
      <c r="H62" s="85"/>
      <c r="I62" s="85"/>
      <c r="J62" s="85"/>
      <c r="K62" s="85"/>
      <c r="L62" s="85"/>
    </row>
    <row r="63" spans="1:12" s="47" customFormat="1" ht="12.75">
      <c r="A63" s="92"/>
      <c r="B63" s="92"/>
      <c r="C63" s="135"/>
      <c r="D63" s="262"/>
      <c r="E63" s="262"/>
      <c r="F63" s="90"/>
      <c r="G63" s="85"/>
      <c r="H63" s="85"/>
      <c r="I63" s="85"/>
      <c r="J63" s="85"/>
      <c r="K63" s="85"/>
      <c r="L63" s="85"/>
    </row>
    <row r="64" spans="1:12" s="47" customFormat="1" ht="12.75">
      <c r="A64" s="85"/>
      <c r="B64" s="85"/>
      <c r="C64" s="134"/>
      <c r="D64" s="85"/>
      <c r="E64" s="85"/>
      <c r="F64" s="85"/>
      <c r="G64" s="91"/>
      <c r="H64" s="91"/>
      <c r="I64" s="85"/>
      <c r="J64" s="85"/>
      <c r="K64" s="85"/>
      <c r="L64" s="85"/>
    </row>
    <row r="65" spans="1:12" s="47" customFormat="1" ht="12.75">
      <c r="A65" s="92"/>
      <c r="B65" s="87"/>
      <c r="C65" s="133"/>
      <c r="D65" s="88"/>
      <c r="E65" s="89"/>
      <c r="F65" s="89"/>
      <c r="G65" s="91"/>
      <c r="H65" s="91"/>
      <c r="I65" s="91"/>
      <c r="J65" s="85"/>
      <c r="K65" s="85"/>
      <c r="L65" s="85"/>
    </row>
    <row r="66" spans="1:12" s="47" customFormat="1" ht="12.75">
      <c r="A66" s="92"/>
      <c r="B66" s="87"/>
      <c r="C66" s="265"/>
      <c r="D66" s="265"/>
      <c r="E66" s="266"/>
      <c r="F66" s="266"/>
      <c r="G66" s="266"/>
      <c r="H66" s="86"/>
      <c r="I66" s="85"/>
      <c r="J66" s="85"/>
      <c r="K66" s="85"/>
      <c r="L66" s="85"/>
    </row>
    <row r="67" spans="1:12" s="47" customFormat="1" ht="12.75">
      <c r="A67" s="92"/>
      <c r="B67" s="87"/>
      <c r="C67" s="267"/>
      <c r="D67" s="267"/>
      <c r="E67" s="267"/>
      <c r="F67" s="267"/>
      <c r="G67" s="267"/>
      <c r="H67" s="86"/>
      <c r="I67" s="85"/>
      <c r="J67" s="85"/>
      <c r="K67" s="85"/>
      <c r="L67" s="85"/>
    </row>
    <row r="68" spans="1:12" s="47" customFormat="1" ht="12.75">
      <c r="A68" s="92"/>
      <c r="B68" s="87"/>
      <c r="C68" s="267"/>
      <c r="D68" s="267"/>
      <c r="E68" s="267"/>
      <c r="F68" s="267"/>
      <c r="G68" s="267"/>
      <c r="H68" s="91"/>
      <c r="I68" s="85"/>
      <c r="J68" s="85"/>
      <c r="K68" s="85"/>
      <c r="L68" s="85"/>
    </row>
    <row r="69" spans="1:12" s="47" customFormat="1" ht="12.75">
      <c r="A69" s="92"/>
      <c r="B69" s="87"/>
      <c r="C69" s="133"/>
      <c r="D69" s="88"/>
      <c r="E69" s="89"/>
      <c r="F69" s="89"/>
      <c r="G69" s="91"/>
      <c r="H69" s="91"/>
      <c r="I69" s="85"/>
      <c r="J69" s="85"/>
      <c r="K69" s="85"/>
      <c r="L69" s="85"/>
    </row>
    <row r="70" spans="1:12" s="47" customFormat="1" ht="12.75">
      <c r="A70" s="92"/>
      <c r="B70" s="87"/>
      <c r="C70" s="133"/>
      <c r="D70" s="89"/>
      <c r="E70" s="93"/>
      <c r="F70" s="93"/>
      <c r="G70" s="89"/>
      <c r="H70" s="89"/>
      <c r="I70" s="85"/>
      <c r="J70" s="85"/>
      <c r="K70" s="85"/>
      <c r="L70" s="85"/>
    </row>
    <row r="71" spans="1:12" s="47" customFormat="1" ht="12.75">
      <c r="A71" s="94"/>
      <c r="B71" s="85"/>
      <c r="C71" s="263"/>
      <c r="D71" s="263"/>
      <c r="E71" s="263"/>
      <c r="F71" s="263"/>
      <c r="G71" s="263"/>
      <c r="H71" s="89"/>
      <c r="I71" s="85"/>
      <c r="J71" s="85"/>
      <c r="K71" s="85"/>
      <c r="L71" s="85"/>
    </row>
    <row r="72" spans="1:12" s="47" customFormat="1" ht="12.75">
      <c r="A72" s="92"/>
      <c r="B72" s="87"/>
      <c r="C72" s="263"/>
      <c r="D72" s="263"/>
      <c r="E72" s="263"/>
      <c r="F72" s="263"/>
      <c r="G72" s="263"/>
      <c r="H72" s="89"/>
      <c r="I72" s="85"/>
      <c r="J72" s="85"/>
      <c r="K72" s="85"/>
      <c r="L72" s="85"/>
    </row>
    <row r="73" spans="1:12" s="47" customFormat="1" ht="12.75">
      <c r="A73" s="92"/>
      <c r="B73" s="96"/>
      <c r="C73" s="133"/>
      <c r="D73" s="89"/>
      <c r="E73" s="93"/>
      <c r="F73" s="93"/>
      <c r="G73" s="89"/>
      <c r="H73" s="89"/>
      <c r="I73" s="85"/>
      <c r="J73" s="85"/>
      <c r="K73" s="85"/>
      <c r="L73" s="85"/>
    </row>
    <row r="74" spans="1:12" s="47" customFormat="1" ht="12.75">
      <c r="A74" s="94"/>
      <c r="B74" s="85"/>
      <c r="C74" s="263"/>
      <c r="D74" s="263"/>
      <c r="E74" s="263"/>
      <c r="F74" s="263"/>
      <c r="G74" s="263"/>
      <c r="H74" s="89"/>
      <c r="I74" s="85"/>
      <c r="J74" s="85"/>
      <c r="K74" s="85"/>
      <c r="L74" s="85"/>
    </row>
    <row r="75" spans="1:12" s="47" customFormat="1" ht="12.75">
      <c r="A75" s="97"/>
      <c r="B75" s="85"/>
      <c r="C75" s="263"/>
      <c r="D75" s="263"/>
      <c r="E75" s="263"/>
      <c r="F75" s="263"/>
      <c r="G75" s="263"/>
      <c r="H75" s="89"/>
      <c r="I75" s="85"/>
      <c r="J75" s="85"/>
      <c r="K75" s="85"/>
      <c r="L75" s="85"/>
    </row>
    <row r="76" spans="1:12" s="47" customFormat="1" ht="12.75">
      <c r="A76" s="92"/>
      <c r="B76" s="95"/>
      <c r="C76" s="263"/>
      <c r="D76" s="263"/>
      <c r="E76" s="263"/>
      <c r="F76" s="263"/>
      <c r="G76" s="263"/>
      <c r="H76" s="89"/>
      <c r="I76" s="85"/>
      <c r="J76" s="85"/>
      <c r="K76" s="85"/>
      <c r="L76" s="85"/>
    </row>
    <row r="77" spans="1:12" s="47" customFormat="1" ht="12.75">
      <c r="A77" s="92"/>
      <c r="B77" s="96"/>
      <c r="C77" s="133"/>
      <c r="D77" s="89"/>
      <c r="E77" s="93"/>
      <c r="F77" s="93"/>
      <c r="G77" s="89"/>
      <c r="H77" s="89"/>
      <c r="I77" s="85"/>
      <c r="J77" s="85"/>
      <c r="K77" s="85"/>
      <c r="L77" s="85"/>
    </row>
    <row r="78" spans="1:12" s="47" customFormat="1" ht="12.75">
      <c r="A78" s="94"/>
      <c r="B78" s="85"/>
      <c r="C78" s="263"/>
      <c r="D78" s="263"/>
      <c r="E78" s="263"/>
      <c r="F78" s="263"/>
      <c r="G78" s="263"/>
      <c r="H78" s="89"/>
      <c r="I78" s="85"/>
      <c r="J78" s="85"/>
      <c r="K78" s="85"/>
      <c r="L78" s="85"/>
    </row>
    <row r="79" spans="1:12" s="47" customFormat="1" ht="12.75">
      <c r="A79" s="94"/>
      <c r="B79" s="85"/>
      <c r="C79" s="263"/>
      <c r="D79" s="263"/>
      <c r="E79" s="263"/>
      <c r="F79" s="263"/>
      <c r="G79" s="263"/>
      <c r="H79" s="89"/>
      <c r="I79" s="85"/>
      <c r="J79" s="85"/>
      <c r="K79" s="85"/>
      <c r="L79" s="85"/>
    </row>
    <row r="80" spans="1:12" s="47" customFormat="1" ht="12.75">
      <c r="A80" s="94"/>
      <c r="B80" s="85"/>
      <c r="C80" s="263"/>
      <c r="D80" s="263"/>
      <c r="E80" s="263"/>
      <c r="F80" s="263"/>
      <c r="G80" s="263"/>
      <c r="H80" s="89"/>
      <c r="I80" s="85"/>
      <c r="J80" s="85"/>
      <c r="K80" s="85"/>
      <c r="L80" s="85"/>
    </row>
    <row r="81" spans="1:12" s="47" customFormat="1" ht="12.75">
      <c r="A81" s="92"/>
      <c r="B81" s="94"/>
      <c r="C81" s="263"/>
      <c r="D81" s="263"/>
      <c r="E81" s="263"/>
      <c r="F81" s="263"/>
      <c r="G81" s="263"/>
      <c r="H81" s="89"/>
      <c r="I81" s="85"/>
      <c r="J81" s="85"/>
      <c r="K81" s="85"/>
      <c r="L81" s="85"/>
    </row>
    <row r="82" spans="1:12" s="47" customFormat="1" ht="12.75">
      <c r="A82" s="92"/>
      <c r="B82" s="87"/>
      <c r="C82" s="263"/>
      <c r="D82" s="263"/>
      <c r="E82" s="263"/>
      <c r="F82" s="263"/>
      <c r="G82" s="263"/>
      <c r="H82" s="89"/>
      <c r="I82" s="85"/>
      <c r="J82" s="85"/>
      <c r="K82" s="85"/>
      <c r="L82" s="85"/>
    </row>
    <row r="83" spans="1:12" s="47" customFormat="1" ht="12.75">
      <c r="A83" s="92"/>
      <c r="B83" s="96"/>
      <c r="C83" s="133"/>
      <c r="D83" s="89"/>
      <c r="E83" s="93"/>
      <c r="F83" s="93"/>
      <c r="G83" s="89"/>
      <c r="H83" s="91"/>
      <c r="I83" s="85"/>
      <c r="J83" s="85"/>
      <c r="K83" s="85"/>
      <c r="L83" s="85"/>
    </row>
    <row r="84" spans="1:12" s="47" customFormat="1" ht="12.75">
      <c r="A84" s="97"/>
      <c r="B84" s="85"/>
      <c r="C84" s="133"/>
      <c r="D84" s="89"/>
      <c r="E84" s="93"/>
      <c r="F84" s="93"/>
      <c r="G84" s="89"/>
      <c r="H84" s="91"/>
      <c r="I84" s="85"/>
      <c r="J84" s="85"/>
      <c r="K84" s="85"/>
      <c r="L84" s="85"/>
    </row>
    <row r="85" spans="1:12" s="47" customFormat="1" ht="12.75">
      <c r="A85" s="98"/>
      <c r="B85" s="85"/>
      <c r="C85" s="263"/>
      <c r="D85" s="263"/>
      <c r="E85" s="263"/>
      <c r="F85" s="263"/>
      <c r="G85" s="263"/>
      <c r="H85" s="89"/>
      <c r="I85" s="85"/>
      <c r="J85" s="85"/>
      <c r="K85" s="85"/>
      <c r="L85" s="85"/>
    </row>
    <row r="86" spans="1:12" s="47" customFormat="1" ht="12.75">
      <c r="A86" s="97"/>
      <c r="B86" s="85"/>
      <c r="C86" s="263"/>
      <c r="D86" s="263"/>
      <c r="E86" s="263"/>
      <c r="F86" s="263"/>
      <c r="G86" s="263"/>
      <c r="H86" s="91"/>
      <c r="I86" s="85"/>
      <c r="J86" s="85"/>
      <c r="K86" s="85"/>
      <c r="L86" s="85"/>
    </row>
    <row r="87" spans="1:12" s="47" customFormat="1" ht="12.75">
      <c r="A87" s="97"/>
      <c r="B87" s="85"/>
      <c r="C87" s="263"/>
      <c r="D87" s="263"/>
      <c r="E87" s="263"/>
      <c r="F87" s="263"/>
      <c r="G87" s="263"/>
      <c r="H87" s="89"/>
      <c r="I87" s="85"/>
      <c r="J87" s="85"/>
      <c r="K87" s="85"/>
      <c r="L87" s="85"/>
    </row>
    <row r="88" spans="1:12" s="47" customFormat="1" ht="12.75">
      <c r="A88" s="97"/>
      <c r="B88" s="85"/>
      <c r="C88" s="263"/>
      <c r="D88" s="263"/>
      <c r="E88" s="263"/>
      <c r="F88" s="263"/>
      <c r="G88" s="263"/>
      <c r="H88" s="91"/>
      <c r="I88" s="85"/>
      <c r="J88" s="85"/>
      <c r="K88" s="85"/>
      <c r="L88" s="85"/>
    </row>
    <row r="89" spans="1:12" s="47" customFormat="1" ht="12.75">
      <c r="A89" s="97"/>
      <c r="B89" s="85"/>
      <c r="C89" s="263"/>
      <c r="D89" s="263"/>
      <c r="E89" s="263"/>
      <c r="F89" s="263"/>
      <c r="G89" s="263"/>
      <c r="H89" s="91"/>
      <c r="I89" s="85"/>
      <c r="J89" s="85"/>
      <c r="K89" s="85"/>
      <c r="L89" s="85"/>
    </row>
    <row r="90" spans="1:12" s="47" customFormat="1" ht="12.75">
      <c r="A90" s="97"/>
      <c r="B90" s="85"/>
      <c r="C90" s="263"/>
      <c r="D90" s="263"/>
      <c r="E90" s="263"/>
      <c r="F90" s="263"/>
      <c r="G90" s="263"/>
      <c r="H90" s="99"/>
      <c r="I90" s="85"/>
      <c r="J90" s="85"/>
      <c r="K90" s="85"/>
      <c r="L90" s="85"/>
    </row>
    <row r="91" spans="1:12" s="47" customFormat="1" ht="12.75">
      <c r="A91" s="97"/>
      <c r="B91" s="85"/>
      <c r="C91" s="263"/>
      <c r="D91" s="263"/>
      <c r="E91" s="263"/>
      <c r="F91" s="263"/>
      <c r="G91" s="263"/>
      <c r="H91" s="89"/>
      <c r="I91" s="85"/>
      <c r="J91" s="85"/>
      <c r="K91" s="85"/>
      <c r="L91" s="85"/>
    </row>
    <row r="92" spans="1:12" s="47" customFormat="1" ht="12.75">
      <c r="A92" s="97"/>
      <c r="B92" s="85"/>
      <c r="C92" s="263"/>
      <c r="D92" s="263"/>
      <c r="E92" s="263"/>
      <c r="F92" s="263"/>
      <c r="G92" s="263"/>
      <c r="H92" s="89"/>
      <c r="I92" s="85"/>
      <c r="J92" s="85"/>
      <c r="K92" s="85"/>
      <c r="L92" s="85"/>
    </row>
    <row r="93" spans="1:12" s="47" customFormat="1" ht="12.75">
      <c r="A93" s="97"/>
      <c r="B93" s="85"/>
      <c r="C93" s="263"/>
      <c r="D93" s="263"/>
      <c r="E93" s="263"/>
      <c r="F93" s="263"/>
      <c r="G93" s="263"/>
      <c r="H93" s="89"/>
      <c r="I93" s="85"/>
      <c r="J93" s="85"/>
      <c r="K93" s="85"/>
      <c r="L93" s="85"/>
    </row>
    <row r="94" spans="1:12" s="47" customFormat="1" ht="12.75">
      <c r="A94" s="97"/>
      <c r="B94" s="85"/>
      <c r="C94" s="263"/>
      <c r="D94" s="263"/>
      <c r="E94" s="263"/>
      <c r="F94" s="263"/>
      <c r="G94" s="263"/>
      <c r="H94" s="99"/>
      <c r="I94" s="85"/>
      <c r="J94" s="85"/>
      <c r="K94" s="85"/>
      <c r="L94" s="85"/>
    </row>
    <row r="95" spans="1:12" s="47" customFormat="1" ht="12.75">
      <c r="A95" s="97"/>
      <c r="B95" s="85"/>
      <c r="C95" s="263"/>
      <c r="D95" s="263"/>
      <c r="E95" s="263"/>
      <c r="F95" s="263"/>
      <c r="G95" s="263"/>
      <c r="H95" s="91"/>
      <c r="I95" s="85"/>
      <c r="J95" s="85"/>
      <c r="K95" s="85"/>
      <c r="L95" s="85"/>
    </row>
    <row r="96" spans="1:12" s="47" customFormat="1" ht="12.75">
      <c r="A96" s="97"/>
      <c r="B96" s="85"/>
      <c r="C96" s="263"/>
      <c r="D96" s="263"/>
      <c r="E96" s="263"/>
      <c r="F96" s="263"/>
      <c r="G96" s="263"/>
      <c r="H96" s="99"/>
      <c r="I96" s="85"/>
      <c r="J96" s="85"/>
      <c r="K96" s="85"/>
      <c r="L96" s="85"/>
    </row>
    <row r="97" spans="1:12" s="47" customFormat="1" ht="12.75">
      <c r="A97" s="97"/>
      <c r="B97" s="85"/>
      <c r="C97" s="263"/>
      <c r="D97" s="263"/>
      <c r="E97" s="263"/>
      <c r="F97" s="263"/>
      <c r="G97" s="263"/>
      <c r="H97" s="89"/>
      <c r="I97" s="85"/>
      <c r="J97" s="85"/>
      <c r="K97" s="85"/>
      <c r="L97" s="85"/>
    </row>
    <row r="98" spans="1:12" s="47" customFormat="1" ht="12.75">
      <c r="A98" s="97"/>
      <c r="B98" s="85"/>
      <c r="C98" s="263"/>
      <c r="D98" s="263"/>
      <c r="E98" s="263"/>
      <c r="F98" s="263"/>
      <c r="G98" s="263"/>
      <c r="H98" s="99"/>
      <c r="I98" s="85"/>
      <c r="J98" s="85"/>
      <c r="K98" s="85"/>
      <c r="L98" s="85"/>
    </row>
    <row r="99" spans="1:12" s="47" customFormat="1" ht="12.75">
      <c r="A99" s="97"/>
      <c r="B99" s="85"/>
      <c r="C99" s="263"/>
      <c r="D99" s="263"/>
      <c r="E99" s="263"/>
      <c r="F99" s="263"/>
      <c r="G99" s="263"/>
      <c r="H99" s="89"/>
      <c r="I99" s="85"/>
      <c r="J99" s="85"/>
      <c r="K99" s="85"/>
      <c r="L99" s="85"/>
    </row>
    <row r="100" spans="1:12" s="47" customFormat="1" ht="12.75">
      <c r="A100" s="97"/>
      <c r="B100" s="85"/>
      <c r="C100" s="263"/>
      <c r="D100" s="263"/>
      <c r="E100" s="263"/>
      <c r="F100" s="263"/>
      <c r="G100" s="263"/>
      <c r="H100" s="99"/>
      <c r="I100" s="85"/>
      <c r="J100" s="85"/>
      <c r="K100" s="85"/>
      <c r="L100" s="85"/>
    </row>
    <row r="101" spans="1:12" s="47" customFormat="1" ht="12.75">
      <c r="A101" s="92"/>
      <c r="B101" s="95"/>
      <c r="C101" s="263"/>
      <c r="D101" s="263"/>
      <c r="E101" s="263"/>
      <c r="F101" s="263"/>
      <c r="G101" s="263"/>
      <c r="H101" s="89"/>
      <c r="I101" s="85"/>
      <c r="J101" s="85"/>
      <c r="K101" s="85"/>
      <c r="L101" s="85"/>
    </row>
    <row r="102" spans="1:12" s="47" customFormat="1" ht="12.75">
      <c r="A102" s="92"/>
      <c r="B102" s="87"/>
      <c r="C102" s="133"/>
      <c r="D102" s="89"/>
      <c r="E102" s="93"/>
      <c r="F102" s="93"/>
      <c r="G102" s="89"/>
      <c r="H102" s="89"/>
      <c r="I102" s="85"/>
      <c r="J102" s="85"/>
      <c r="K102" s="85"/>
      <c r="L102" s="85"/>
    </row>
    <row r="103" spans="1:12" s="47" customFormat="1" ht="12.75">
      <c r="A103" s="100"/>
      <c r="B103" s="85"/>
      <c r="C103" s="263"/>
      <c r="D103" s="263"/>
      <c r="E103" s="263"/>
      <c r="F103" s="263"/>
      <c r="G103" s="263"/>
      <c r="H103" s="89"/>
      <c r="I103" s="85"/>
      <c r="J103" s="85"/>
      <c r="K103" s="85"/>
      <c r="L103" s="85"/>
    </row>
    <row r="104" spans="1:12" s="47" customFormat="1" ht="12.75">
      <c r="A104" s="85"/>
      <c r="B104" s="87"/>
      <c r="C104" s="263"/>
      <c r="D104" s="263"/>
      <c r="E104" s="263"/>
      <c r="F104" s="263"/>
      <c r="G104" s="263"/>
      <c r="H104" s="89"/>
      <c r="I104" s="85"/>
      <c r="J104" s="85"/>
      <c r="K104" s="85"/>
      <c r="L104" s="85"/>
    </row>
    <row r="105" spans="1:12" s="47" customFormat="1" ht="12.75">
      <c r="A105" s="92"/>
      <c r="B105" s="87"/>
      <c r="C105" s="133"/>
      <c r="D105" s="89"/>
      <c r="E105" s="93"/>
      <c r="F105" s="93"/>
      <c r="G105" s="89"/>
      <c r="H105" s="89"/>
      <c r="I105" s="85"/>
      <c r="J105" s="85"/>
      <c r="K105" s="85"/>
      <c r="L105" s="85"/>
    </row>
    <row r="106" spans="1:12" s="47" customFormat="1" ht="12.75">
      <c r="A106" s="97"/>
      <c r="B106" s="85"/>
      <c r="C106" s="263"/>
      <c r="D106" s="263"/>
      <c r="E106" s="263"/>
      <c r="F106" s="263"/>
      <c r="G106" s="263"/>
      <c r="H106" s="89"/>
      <c r="I106" s="85"/>
      <c r="J106" s="85"/>
      <c r="K106" s="85"/>
      <c r="L106" s="85"/>
    </row>
    <row r="107" spans="1:12" s="47" customFormat="1" ht="12.75">
      <c r="A107" s="97"/>
      <c r="B107" s="85"/>
      <c r="C107" s="263"/>
      <c r="D107" s="263"/>
      <c r="E107" s="263"/>
      <c r="F107" s="263"/>
      <c r="G107" s="263"/>
      <c r="H107" s="89"/>
      <c r="I107" s="85"/>
      <c r="J107" s="85"/>
      <c r="K107" s="85"/>
      <c r="L107" s="85"/>
    </row>
    <row r="108" spans="1:12" s="47" customFormat="1" ht="12.75">
      <c r="A108" s="92"/>
      <c r="B108" s="87"/>
      <c r="C108" s="133"/>
      <c r="D108" s="89"/>
      <c r="E108" s="93"/>
      <c r="F108" s="93"/>
      <c r="G108" s="89"/>
      <c r="H108" s="89"/>
      <c r="I108" s="85"/>
      <c r="J108" s="85"/>
      <c r="K108" s="85"/>
      <c r="L108" s="85"/>
    </row>
    <row r="109" spans="1:12" s="47" customFormat="1" ht="12.75">
      <c r="A109" s="92"/>
      <c r="B109" s="87"/>
      <c r="C109" s="133"/>
      <c r="D109" s="89"/>
      <c r="E109" s="93"/>
      <c r="F109" s="93"/>
      <c r="G109" s="89"/>
      <c r="H109" s="89"/>
      <c r="I109" s="85"/>
      <c r="J109" s="85"/>
      <c r="K109" s="85"/>
      <c r="L109" s="85"/>
    </row>
    <row r="110" spans="1:12" s="47" customFormat="1" ht="12.75">
      <c r="A110" s="97"/>
      <c r="B110" s="85"/>
      <c r="C110" s="263"/>
      <c r="D110" s="263"/>
      <c r="E110" s="93"/>
      <c r="F110" s="93"/>
      <c r="G110" s="89"/>
      <c r="H110" s="89"/>
      <c r="I110" s="85"/>
      <c r="J110" s="85"/>
      <c r="K110" s="85"/>
      <c r="L110" s="85"/>
    </row>
    <row r="111" spans="1:12" s="47" customFormat="1" ht="12.75">
      <c r="A111" s="97"/>
      <c r="B111" s="85"/>
      <c r="C111" s="263"/>
      <c r="D111" s="263"/>
      <c r="E111" s="93"/>
      <c r="F111" s="93"/>
      <c r="G111" s="89"/>
      <c r="H111" s="89"/>
      <c r="I111" s="85"/>
      <c r="J111" s="85"/>
      <c r="K111" s="85"/>
      <c r="L111" s="85"/>
    </row>
    <row r="112" spans="1:12" s="47" customFormat="1" ht="12.75">
      <c r="A112" s="97"/>
      <c r="B112" s="85"/>
      <c r="C112" s="263"/>
      <c r="D112" s="263"/>
      <c r="E112" s="93"/>
      <c r="F112" s="93"/>
      <c r="G112" s="89"/>
      <c r="H112" s="89"/>
      <c r="I112" s="85"/>
      <c r="J112" s="85"/>
      <c r="K112" s="85"/>
      <c r="L112" s="85"/>
    </row>
    <row r="113" spans="1:12" s="47" customFormat="1" ht="12.75">
      <c r="A113" s="97"/>
      <c r="B113" s="85"/>
      <c r="C113" s="263"/>
      <c r="D113" s="263"/>
      <c r="E113" s="93"/>
      <c r="F113" s="93"/>
      <c r="G113" s="89"/>
      <c r="H113" s="89"/>
      <c r="I113" s="85"/>
      <c r="J113" s="85"/>
      <c r="K113" s="85"/>
      <c r="L113" s="85"/>
    </row>
    <row r="114" spans="1:12" s="47" customFormat="1" ht="12.75">
      <c r="A114" s="97"/>
      <c r="B114" s="85"/>
      <c r="C114" s="263"/>
      <c r="D114" s="263"/>
      <c r="E114" s="93"/>
      <c r="F114" s="93"/>
      <c r="G114" s="89"/>
      <c r="H114" s="89"/>
      <c r="I114" s="85"/>
      <c r="J114" s="85"/>
      <c r="K114" s="85"/>
      <c r="L114" s="85"/>
    </row>
    <row r="115" spans="1:12" s="47" customFormat="1" ht="12.75">
      <c r="A115" s="97"/>
      <c r="B115" s="85"/>
      <c r="C115" s="263"/>
      <c r="D115" s="263"/>
      <c r="E115" s="93"/>
      <c r="F115" s="93"/>
      <c r="G115" s="89"/>
      <c r="H115" s="89"/>
      <c r="I115" s="85"/>
      <c r="J115" s="85"/>
      <c r="K115" s="85"/>
      <c r="L115" s="85"/>
    </row>
    <row r="116" spans="1:12" s="47" customFormat="1" ht="12.75">
      <c r="A116" s="95"/>
      <c r="B116" s="85"/>
      <c r="C116" s="263"/>
      <c r="D116" s="263"/>
      <c r="E116" s="93"/>
      <c r="F116" s="93"/>
      <c r="G116" s="89"/>
      <c r="H116" s="89"/>
      <c r="I116" s="85"/>
      <c r="J116" s="85"/>
      <c r="K116" s="85"/>
      <c r="L116" s="85"/>
    </row>
    <row r="117" spans="1:12" s="47" customFormat="1" ht="12.75">
      <c r="A117" s="92"/>
      <c r="B117" s="95"/>
      <c r="C117" s="263"/>
      <c r="D117" s="263"/>
      <c r="E117" s="272"/>
      <c r="F117" s="272"/>
      <c r="G117" s="272"/>
      <c r="H117" s="89"/>
      <c r="I117" s="85"/>
      <c r="J117" s="85"/>
      <c r="K117" s="85"/>
      <c r="L117" s="85"/>
    </row>
    <row r="118" spans="1:12" s="47" customFormat="1" ht="12.75">
      <c r="A118" s="92"/>
      <c r="B118" s="87"/>
      <c r="C118" s="263"/>
      <c r="D118" s="263"/>
      <c r="E118" s="272"/>
      <c r="F118" s="272"/>
      <c r="G118" s="272"/>
      <c r="H118" s="89"/>
      <c r="I118" s="85"/>
      <c r="J118" s="85"/>
      <c r="K118" s="85"/>
      <c r="L118" s="85"/>
    </row>
    <row r="119" spans="1:12" s="47" customFormat="1" ht="12.75">
      <c r="A119" s="92"/>
      <c r="B119" s="87"/>
      <c r="C119" s="133"/>
      <c r="D119" s="89"/>
      <c r="E119" s="89"/>
      <c r="F119" s="89"/>
      <c r="G119" s="89"/>
      <c r="H119" s="101"/>
      <c r="I119" s="85"/>
      <c r="J119" s="85"/>
      <c r="K119" s="85"/>
      <c r="L119" s="85"/>
    </row>
    <row r="120" spans="1:12" s="47" customFormat="1" ht="12.75">
      <c r="A120" s="92"/>
      <c r="B120" s="87"/>
      <c r="C120" s="268"/>
      <c r="D120" s="268"/>
      <c r="E120" s="268"/>
      <c r="F120" s="268"/>
      <c r="G120" s="268"/>
      <c r="H120" s="91"/>
      <c r="I120" s="85"/>
      <c r="J120" s="85"/>
      <c r="K120" s="85"/>
      <c r="L120" s="85"/>
    </row>
    <row r="121" spans="1:12" s="47" customFormat="1" ht="12.75">
      <c r="A121" s="92"/>
      <c r="B121" s="87"/>
      <c r="C121" s="136"/>
      <c r="D121" s="89"/>
      <c r="E121" s="93"/>
      <c r="F121" s="93"/>
      <c r="G121" s="89"/>
      <c r="H121" s="91"/>
      <c r="I121" s="85"/>
      <c r="J121" s="85"/>
      <c r="K121" s="85"/>
      <c r="L121" s="85"/>
    </row>
    <row r="122" spans="1:12" s="47" customFormat="1" ht="12.75">
      <c r="A122" s="92"/>
      <c r="B122" s="87"/>
      <c r="C122" s="133"/>
      <c r="D122" s="89"/>
      <c r="E122" s="93"/>
      <c r="F122" s="93"/>
      <c r="G122" s="91"/>
      <c r="H122" s="91"/>
      <c r="I122" s="85"/>
      <c r="J122" s="85"/>
      <c r="K122" s="85"/>
      <c r="L122" s="85"/>
    </row>
    <row r="123" spans="1:12" s="47" customFormat="1" ht="12.75">
      <c r="A123" s="92"/>
      <c r="B123" s="87"/>
      <c r="C123" s="133"/>
      <c r="D123" s="89"/>
      <c r="E123" s="93"/>
      <c r="F123" s="93"/>
      <c r="G123" s="91"/>
      <c r="H123" s="91"/>
      <c r="I123" s="85"/>
      <c r="J123" s="85"/>
      <c r="K123" s="85"/>
      <c r="L123" s="85"/>
    </row>
    <row r="124" spans="1:12" s="47" customFormat="1" ht="12.75">
      <c r="A124" s="92"/>
      <c r="B124" s="87"/>
      <c r="C124" s="267"/>
      <c r="D124" s="267"/>
      <c r="E124" s="86"/>
      <c r="F124" s="86"/>
      <c r="G124" s="102"/>
      <c r="H124" s="91"/>
      <c r="I124" s="85"/>
      <c r="J124" s="85"/>
      <c r="K124" s="85"/>
      <c r="L124" s="85"/>
    </row>
    <row r="125" spans="1:12" s="47" customFormat="1" ht="12.75">
      <c r="A125" s="92"/>
      <c r="B125" s="87"/>
      <c r="C125" s="267"/>
      <c r="D125" s="267"/>
      <c r="E125" s="86"/>
      <c r="F125" s="86"/>
      <c r="G125" s="103"/>
      <c r="H125" s="91"/>
      <c r="I125" s="85"/>
      <c r="J125" s="85"/>
      <c r="K125" s="85"/>
      <c r="L125" s="85"/>
    </row>
    <row r="126" spans="1:12" s="47" customFormat="1" ht="12.75">
      <c r="A126" s="92"/>
      <c r="B126" s="87"/>
      <c r="C126" s="270"/>
      <c r="D126" s="270"/>
      <c r="E126" s="88"/>
      <c r="F126" s="88"/>
      <c r="G126" s="91"/>
      <c r="H126" s="89"/>
      <c r="I126" s="85"/>
      <c r="J126" s="85"/>
      <c r="K126" s="85"/>
      <c r="L126" s="85"/>
    </row>
    <row r="127" spans="1:12" s="47" customFormat="1" ht="12.75">
      <c r="A127" s="92"/>
      <c r="B127" s="87"/>
      <c r="C127" s="270"/>
      <c r="D127" s="270"/>
      <c r="E127" s="89"/>
      <c r="F127" s="89"/>
      <c r="G127" s="91"/>
      <c r="H127" s="89"/>
      <c r="I127" s="85"/>
      <c r="J127" s="85"/>
      <c r="K127" s="85"/>
      <c r="L127" s="85"/>
    </row>
    <row r="128" spans="1:12" s="47" customFormat="1" ht="12.75">
      <c r="A128" s="97"/>
      <c r="B128" s="85"/>
      <c r="C128" s="270"/>
      <c r="D128" s="270"/>
      <c r="E128" s="89"/>
      <c r="F128" s="89"/>
      <c r="G128" s="91"/>
      <c r="H128" s="89"/>
      <c r="I128" s="85"/>
      <c r="J128" s="85"/>
      <c r="K128" s="85"/>
      <c r="L128" s="85"/>
    </row>
    <row r="129" spans="1:12" s="47" customFormat="1" ht="12.75">
      <c r="A129" s="92"/>
      <c r="B129" s="87"/>
      <c r="C129" s="270"/>
      <c r="D129" s="270"/>
      <c r="E129" s="89"/>
      <c r="F129" s="89"/>
      <c r="G129" s="91"/>
      <c r="H129" s="89"/>
      <c r="I129" s="85"/>
      <c r="J129" s="85"/>
      <c r="K129" s="85"/>
      <c r="L129" s="85"/>
    </row>
    <row r="130" spans="1:12" s="47" customFormat="1" ht="12.75">
      <c r="A130" s="97"/>
      <c r="B130" s="85"/>
      <c r="C130" s="270"/>
      <c r="D130" s="270"/>
      <c r="E130" s="89"/>
      <c r="F130" s="89"/>
      <c r="G130" s="91"/>
      <c r="H130" s="89"/>
      <c r="I130" s="85"/>
      <c r="J130" s="85"/>
      <c r="K130" s="85"/>
      <c r="L130" s="85"/>
    </row>
    <row r="131" spans="1:12" s="47" customFormat="1" ht="12.75">
      <c r="A131" s="92"/>
      <c r="B131" s="87"/>
      <c r="C131" s="270"/>
      <c r="D131" s="270"/>
      <c r="E131" s="89"/>
      <c r="F131" s="89"/>
      <c r="G131" s="91"/>
      <c r="H131" s="89"/>
      <c r="I131" s="85"/>
      <c r="J131" s="85"/>
      <c r="K131" s="85"/>
      <c r="L131" s="85"/>
    </row>
    <row r="132" spans="1:12" s="47" customFormat="1" ht="12.75">
      <c r="A132" s="97"/>
      <c r="B132" s="85"/>
      <c r="C132" s="270"/>
      <c r="D132" s="270"/>
      <c r="E132" s="89"/>
      <c r="F132" s="89"/>
      <c r="G132" s="91"/>
      <c r="H132" s="89"/>
      <c r="I132" s="85"/>
      <c r="J132" s="85"/>
      <c r="K132" s="85"/>
      <c r="L132" s="85"/>
    </row>
    <row r="133" spans="1:12" s="47" customFormat="1" ht="12.75">
      <c r="A133" s="92"/>
      <c r="B133" s="87"/>
      <c r="C133" s="270"/>
      <c r="D133" s="270"/>
      <c r="E133" s="89"/>
      <c r="F133" s="89"/>
      <c r="G133" s="91"/>
      <c r="H133" s="89"/>
      <c r="I133" s="85"/>
      <c r="J133" s="85"/>
      <c r="K133" s="85"/>
      <c r="L133" s="85"/>
    </row>
    <row r="134" spans="1:12" s="47" customFormat="1" ht="12.75">
      <c r="A134" s="97"/>
      <c r="B134" s="85"/>
      <c r="C134" s="270"/>
      <c r="D134" s="270"/>
      <c r="E134" s="89"/>
      <c r="F134" s="89"/>
      <c r="G134" s="91"/>
      <c r="H134" s="89"/>
      <c r="I134" s="85"/>
      <c r="J134" s="85"/>
      <c r="K134" s="85"/>
      <c r="L134" s="85"/>
    </row>
    <row r="135" spans="1:12" s="47" customFormat="1" ht="12.75">
      <c r="A135" s="92"/>
      <c r="B135" s="87"/>
      <c r="C135" s="270"/>
      <c r="D135" s="270"/>
      <c r="E135" s="89"/>
      <c r="F135" s="89"/>
      <c r="G135" s="91"/>
      <c r="H135" s="91"/>
      <c r="I135" s="85"/>
      <c r="J135" s="85"/>
      <c r="K135" s="85"/>
      <c r="L135" s="85"/>
    </row>
    <row r="136" spans="1:12" s="47" customFormat="1" ht="12.75">
      <c r="A136" s="97"/>
      <c r="B136" s="85"/>
      <c r="C136" s="270"/>
      <c r="D136" s="270"/>
      <c r="E136" s="89"/>
      <c r="F136" s="89"/>
      <c r="G136" s="91"/>
      <c r="H136" s="91"/>
      <c r="I136" s="85"/>
      <c r="J136" s="85"/>
      <c r="K136" s="85"/>
      <c r="L136" s="85"/>
    </row>
    <row r="137" spans="1:12" s="47" customFormat="1" ht="12.75">
      <c r="A137" s="92"/>
      <c r="B137" s="85"/>
      <c r="C137" s="270"/>
      <c r="D137" s="270"/>
      <c r="E137" s="89"/>
      <c r="F137" s="89"/>
      <c r="G137" s="91"/>
      <c r="H137" s="91"/>
      <c r="I137" s="85"/>
      <c r="J137" s="85"/>
      <c r="K137" s="85"/>
      <c r="L137" s="85"/>
    </row>
    <row r="138" spans="1:12" s="47" customFormat="1" ht="12.75">
      <c r="A138" s="97"/>
      <c r="B138" s="85"/>
      <c r="C138" s="262"/>
      <c r="D138" s="262"/>
      <c r="E138" s="89"/>
      <c r="F138" s="89"/>
      <c r="G138" s="91"/>
      <c r="H138" s="89"/>
      <c r="I138" s="85"/>
      <c r="J138" s="85"/>
      <c r="K138" s="85"/>
      <c r="L138" s="85"/>
    </row>
    <row r="139" spans="1:12" s="47" customFormat="1" ht="12.75">
      <c r="A139" s="97"/>
      <c r="B139" s="85"/>
      <c r="C139" s="270"/>
      <c r="D139" s="270"/>
      <c r="E139" s="89"/>
      <c r="F139" s="89"/>
      <c r="G139" s="91"/>
      <c r="H139" s="89"/>
      <c r="I139" s="85"/>
      <c r="J139" s="85"/>
      <c r="K139" s="85"/>
      <c r="L139" s="85"/>
    </row>
    <row r="140" spans="1:12" s="47" customFormat="1" ht="12.75">
      <c r="A140" s="92"/>
      <c r="B140" s="87"/>
      <c r="C140" s="270"/>
      <c r="D140" s="270"/>
      <c r="E140" s="89"/>
      <c r="F140" s="89"/>
      <c r="G140" s="91"/>
      <c r="H140" s="89"/>
      <c r="I140" s="85"/>
      <c r="J140" s="85"/>
      <c r="K140" s="85"/>
      <c r="L140" s="85"/>
    </row>
    <row r="141" spans="1:12" s="47" customFormat="1" ht="12.75">
      <c r="A141" s="97"/>
      <c r="B141" s="85"/>
      <c r="C141" s="262"/>
      <c r="D141" s="262"/>
      <c r="E141" s="89"/>
      <c r="F141" s="89"/>
      <c r="G141" s="91"/>
      <c r="H141" s="89"/>
      <c r="I141" s="85"/>
      <c r="J141" s="85"/>
      <c r="K141" s="85"/>
      <c r="L141" s="85"/>
    </row>
    <row r="142" spans="1:12" s="47" customFormat="1" ht="12.75">
      <c r="A142" s="92"/>
      <c r="B142" s="97"/>
      <c r="C142" s="134"/>
      <c r="D142" s="92"/>
      <c r="E142" s="89"/>
      <c r="F142" s="89"/>
      <c r="G142" s="91"/>
      <c r="H142" s="89"/>
      <c r="I142" s="85"/>
      <c r="J142" s="85"/>
      <c r="K142" s="85"/>
      <c r="L142" s="85"/>
    </row>
    <row r="143" spans="1:12" s="47" customFormat="1" ht="12.75">
      <c r="A143" s="92"/>
      <c r="B143" s="92"/>
      <c r="C143" s="267"/>
      <c r="D143" s="267"/>
      <c r="E143" s="89"/>
      <c r="F143" s="89"/>
      <c r="G143" s="91"/>
      <c r="H143" s="104"/>
      <c r="I143" s="85"/>
      <c r="J143" s="85"/>
      <c r="K143" s="85"/>
      <c r="L143" s="85"/>
    </row>
    <row r="144" spans="1:12" s="47" customFormat="1" ht="12.75">
      <c r="A144" s="92"/>
      <c r="B144" s="97"/>
      <c r="C144" s="271"/>
      <c r="D144" s="271"/>
      <c r="E144" s="89"/>
      <c r="F144" s="89"/>
      <c r="G144" s="91"/>
      <c r="H144" s="88"/>
      <c r="I144" s="85"/>
      <c r="J144" s="85"/>
      <c r="K144" s="85"/>
      <c r="L144" s="85"/>
    </row>
    <row r="145" spans="1:12" s="47" customFormat="1" ht="12.75">
      <c r="A145" s="92"/>
      <c r="B145" s="97"/>
      <c r="C145" s="133"/>
      <c r="D145" s="92"/>
      <c r="E145" s="89"/>
      <c r="F145" s="89"/>
      <c r="G145" s="91"/>
      <c r="H145" s="88"/>
      <c r="I145" s="85"/>
      <c r="J145" s="85"/>
      <c r="K145" s="85"/>
      <c r="L145" s="85"/>
    </row>
    <row r="146" spans="1:12" s="47" customFormat="1" ht="12.75">
      <c r="A146" s="92"/>
      <c r="B146" s="97"/>
      <c r="C146" s="133"/>
      <c r="D146" s="92"/>
      <c r="E146" s="89"/>
      <c r="F146" s="89"/>
      <c r="G146" s="91"/>
      <c r="H146" s="88"/>
      <c r="I146" s="85"/>
      <c r="J146" s="85"/>
      <c r="K146" s="85"/>
      <c r="L146" s="85"/>
    </row>
    <row r="147" spans="1:12" s="47" customFormat="1" ht="12.75">
      <c r="A147" s="92"/>
      <c r="B147" s="97"/>
      <c r="C147" s="133"/>
      <c r="D147" s="92"/>
      <c r="E147" s="89"/>
      <c r="F147" s="89"/>
      <c r="G147" s="91"/>
      <c r="H147" s="88"/>
      <c r="I147" s="85"/>
      <c r="J147" s="85"/>
      <c r="K147" s="85"/>
      <c r="L147" s="85"/>
    </row>
    <row r="148" spans="1:12" s="47" customFormat="1" ht="12.75">
      <c r="A148" s="92"/>
      <c r="B148" s="87"/>
      <c r="C148" s="269"/>
      <c r="D148" s="269"/>
      <c r="E148" s="269"/>
      <c r="F148" s="269"/>
      <c r="G148" s="269"/>
      <c r="H148" s="86"/>
      <c r="I148" s="85"/>
      <c r="J148" s="85"/>
      <c r="K148" s="85"/>
      <c r="L148" s="85"/>
    </row>
    <row r="149" spans="1:12" s="47" customFormat="1" ht="12.75">
      <c r="A149" s="92"/>
      <c r="B149" s="87"/>
      <c r="C149" s="269"/>
      <c r="D149" s="269"/>
      <c r="E149" s="269"/>
      <c r="F149" s="269"/>
      <c r="G149" s="269"/>
      <c r="H149" s="86"/>
      <c r="I149" s="85"/>
      <c r="J149" s="85"/>
      <c r="K149" s="85"/>
      <c r="L149" s="85"/>
    </row>
    <row r="150" spans="1:12" s="47" customFormat="1" ht="12.75">
      <c r="A150" s="92"/>
      <c r="B150" s="87"/>
      <c r="C150" s="133"/>
      <c r="D150" s="88"/>
      <c r="E150" s="93"/>
      <c r="F150" s="93"/>
      <c r="G150" s="91"/>
      <c r="H150" s="91"/>
      <c r="I150" s="85"/>
      <c r="J150" s="85"/>
      <c r="K150" s="85"/>
      <c r="L150" s="85"/>
    </row>
    <row r="151" spans="1:12" s="47" customFormat="1" ht="12.75">
      <c r="A151" s="92"/>
      <c r="B151" s="87"/>
      <c r="C151" s="133"/>
      <c r="D151" s="89"/>
      <c r="E151" s="93"/>
      <c r="F151" s="93"/>
      <c r="G151" s="89"/>
      <c r="H151" s="89"/>
      <c r="I151" s="85"/>
      <c r="J151" s="85"/>
      <c r="K151" s="85"/>
      <c r="L151" s="85"/>
    </row>
    <row r="152" spans="1:12" s="47" customFormat="1" ht="12.75">
      <c r="A152" s="97"/>
      <c r="B152" s="85"/>
      <c r="C152" s="273"/>
      <c r="D152" s="273"/>
      <c r="E152" s="273"/>
      <c r="F152" s="273"/>
      <c r="G152" s="273"/>
      <c r="H152" s="99"/>
      <c r="I152" s="85"/>
      <c r="J152" s="85"/>
      <c r="K152" s="85"/>
      <c r="L152" s="85"/>
    </row>
    <row r="153" spans="1:12" s="47" customFormat="1" ht="12.75">
      <c r="A153" s="92"/>
      <c r="B153" s="97"/>
      <c r="C153" s="133"/>
      <c r="D153" s="89"/>
      <c r="E153" s="93"/>
      <c r="F153" s="93"/>
      <c r="G153" s="89"/>
      <c r="H153" s="91"/>
      <c r="I153" s="85"/>
      <c r="J153" s="85"/>
      <c r="K153" s="85"/>
      <c r="L153" s="85"/>
    </row>
    <row r="154" spans="1:12" s="47" customFormat="1" ht="12.75">
      <c r="A154" s="92"/>
      <c r="B154" s="87"/>
      <c r="C154" s="133"/>
      <c r="D154" s="89"/>
      <c r="E154" s="89"/>
      <c r="F154" s="89"/>
      <c r="G154" s="89"/>
      <c r="H154" s="89"/>
      <c r="I154" s="85"/>
      <c r="J154" s="85"/>
      <c r="K154" s="85"/>
      <c r="L154" s="85"/>
    </row>
    <row r="155" spans="1:12" s="47" customFormat="1" ht="12.75">
      <c r="A155" s="97"/>
      <c r="B155" s="85"/>
      <c r="C155" s="133"/>
      <c r="D155" s="89"/>
      <c r="E155" s="89"/>
      <c r="F155" s="89"/>
      <c r="G155" s="89"/>
      <c r="H155" s="89"/>
      <c r="I155" s="85"/>
      <c r="J155" s="85"/>
      <c r="K155" s="85"/>
      <c r="L155" s="85"/>
    </row>
    <row r="156" spans="1:12" s="47" customFormat="1" ht="12.75">
      <c r="A156" s="97"/>
      <c r="B156" s="85"/>
      <c r="C156" s="133"/>
      <c r="D156" s="89"/>
      <c r="E156" s="89"/>
      <c r="F156" s="89"/>
      <c r="G156" s="89"/>
      <c r="H156" s="91"/>
      <c r="I156" s="85"/>
      <c r="J156" s="85"/>
      <c r="K156" s="85"/>
      <c r="L156" s="85"/>
    </row>
    <row r="157" spans="1:12" s="47" customFormat="1" ht="12.75">
      <c r="A157" s="92"/>
      <c r="B157" s="87"/>
      <c r="C157" s="133"/>
      <c r="D157" s="89"/>
      <c r="E157" s="93"/>
      <c r="F157" s="93"/>
      <c r="G157" s="89"/>
      <c r="H157" s="91"/>
      <c r="I157" s="85"/>
      <c r="J157" s="85"/>
      <c r="K157" s="85"/>
      <c r="L157" s="85"/>
    </row>
    <row r="158" spans="1:12" s="47" customFormat="1" ht="12.75">
      <c r="A158" s="92"/>
      <c r="B158" s="92"/>
      <c r="C158" s="270"/>
      <c r="D158" s="270"/>
      <c r="E158" s="270"/>
      <c r="F158" s="270"/>
      <c r="G158" s="270"/>
      <c r="H158" s="101"/>
      <c r="I158" s="85"/>
      <c r="J158" s="85"/>
      <c r="K158" s="85"/>
      <c r="L158" s="85"/>
    </row>
    <row r="159" spans="1:12" s="47" customFormat="1" ht="12.75">
      <c r="A159" s="92"/>
      <c r="B159" s="87"/>
      <c r="C159" s="273"/>
      <c r="D159" s="273"/>
      <c r="E159" s="273"/>
      <c r="F159" s="273"/>
      <c r="G159" s="273"/>
      <c r="H159" s="91"/>
      <c r="I159" s="85"/>
      <c r="J159" s="85"/>
      <c r="K159" s="85"/>
      <c r="L159" s="85"/>
    </row>
    <row r="160" spans="1:12" s="47" customFormat="1" ht="12.75">
      <c r="A160" s="92"/>
      <c r="B160" s="87"/>
      <c r="C160" s="133"/>
      <c r="D160" s="89"/>
      <c r="E160" s="93"/>
      <c r="F160" s="93"/>
      <c r="G160" s="89"/>
      <c r="H160" s="91"/>
      <c r="I160" s="85"/>
      <c r="J160" s="85"/>
      <c r="K160" s="85"/>
      <c r="L160" s="85"/>
    </row>
    <row r="161" spans="1:12" s="47" customFormat="1" ht="12.75">
      <c r="A161" s="92"/>
      <c r="B161" s="95"/>
      <c r="C161" s="133"/>
      <c r="D161" s="88"/>
      <c r="E161" s="93"/>
      <c r="F161" s="93"/>
      <c r="G161" s="91"/>
      <c r="H161" s="91"/>
      <c r="I161" s="85"/>
      <c r="J161" s="85"/>
      <c r="K161" s="85"/>
      <c r="L161" s="85"/>
    </row>
    <row r="162" spans="1:12" s="47" customFormat="1" ht="12.75">
      <c r="A162" s="92"/>
      <c r="B162" s="95"/>
      <c r="C162" s="135"/>
      <c r="D162" s="91"/>
      <c r="E162" s="105"/>
      <c r="F162" s="105"/>
      <c r="G162" s="91"/>
      <c r="H162" s="106"/>
      <c r="I162" s="85"/>
      <c r="J162" s="85"/>
      <c r="K162" s="85"/>
      <c r="L162" s="85"/>
    </row>
    <row r="163" spans="1:12" s="47" customFormat="1" ht="12.75">
      <c r="A163" s="92"/>
      <c r="B163" s="95"/>
      <c r="C163" s="135"/>
      <c r="D163" s="88"/>
      <c r="E163" s="89"/>
      <c r="F163" s="89"/>
      <c r="G163" s="91"/>
      <c r="H163" s="104"/>
      <c r="I163" s="85"/>
      <c r="J163" s="85"/>
      <c r="K163" s="85"/>
      <c r="L163" s="85"/>
    </row>
    <row r="164" spans="1:12" s="47" customFormat="1" ht="12.75">
      <c r="A164" s="92"/>
      <c r="B164" s="95"/>
      <c r="C164" s="135"/>
      <c r="D164" s="89"/>
      <c r="E164" s="89"/>
      <c r="F164" s="89"/>
      <c r="G164" s="91"/>
      <c r="H164" s="101"/>
      <c r="I164" s="85"/>
      <c r="J164" s="85"/>
      <c r="K164" s="85"/>
      <c r="L164" s="85"/>
    </row>
    <row r="165" spans="1:12" s="47" customFormat="1" ht="12.75">
      <c r="A165" s="92"/>
      <c r="B165" s="95"/>
      <c r="C165" s="135"/>
      <c r="D165" s="89"/>
      <c r="E165" s="91"/>
      <c r="F165" s="91"/>
      <c r="G165" s="91"/>
      <c r="H165" s="104"/>
      <c r="I165" s="85"/>
      <c r="J165" s="85"/>
      <c r="K165" s="85"/>
      <c r="L165" s="85"/>
    </row>
    <row r="166" spans="1:12" s="47" customFormat="1" ht="12.75">
      <c r="A166" s="92"/>
      <c r="B166" s="95"/>
      <c r="C166" s="135"/>
      <c r="D166" s="89"/>
      <c r="E166" s="89"/>
      <c r="F166" s="89"/>
      <c r="G166" s="91"/>
      <c r="H166" s="107"/>
      <c r="I166" s="85"/>
      <c r="J166" s="85"/>
      <c r="K166" s="85"/>
      <c r="L166" s="85"/>
    </row>
    <row r="167" spans="1:12" s="47" customFormat="1" ht="12.75">
      <c r="A167" s="92"/>
      <c r="B167" s="95"/>
      <c r="C167" s="133"/>
      <c r="D167" s="88"/>
      <c r="E167" s="93"/>
      <c r="F167" s="93"/>
      <c r="G167" s="91"/>
      <c r="H167" s="91"/>
      <c r="I167" s="85"/>
      <c r="J167" s="85"/>
      <c r="K167" s="85"/>
      <c r="L167" s="85"/>
    </row>
    <row r="168" spans="1:12" s="47" customFormat="1" ht="12.75">
      <c r="A168" s="92"/>
      <c r="B168" s="95"/>
      <c r="C168" s="137"/>
      <c r="D168" s="88"/>
      <c r="E168" s="93"/>
      <c r="F168" s="93"/>
      <c r="G168" s="91"/>
      <c r="H168" s="107"/>
      <c r="I168" s="85"/>
      <c r="J168" s="85"/>
      <c r="K168" s="85"/>
      <c r="L168" s="85"/>
    </row>
    <row r="169" spans="1:12" s="47" customFormat="1" ht="12.75">
      <c r="A169" s="92"/>
      <c r="B169" s="95"/>
      <c r="C169" s="133"/>
      <c r="D169" s="88"/>
      <c r="E169" s="93"/>
      <c r="F169" s="93"/>
      <c r="G169" s="91"/>
      <c r="H169" s="91"/>
      <c r="I169" s="85"/>
      <c r="J169" s="85"/>
      <c r="K169" s="85"/>
      <c r="L169" s="85"/>
    </row>
    <row r="170" spans="1:12" s="47" customFormat="1" ht="12.75">
      <c r="A170" s="92"/>
      <c r="B170" s="95"/>
      <c r="C170" s="133"/>
      <c r="D170" s="88"/>
      <c r="E170" s="93"/>
      <c r="F170" s="93"/>
      <c r="G170" s="91"/>
      <c r="H170" s="91"/>
      <c r="I170" s="85"/>
      <c r="J170" s="85"/>
      <c r="K170" s="85"/>
      <c r="L170" s="85"/>
    </row>
    <row r="171" spans="1:12" s="47" customFormat="1" ht="12.75">
      <c r="A171" s="92"/>
      <c r="B171" s="95"/>
      <c r="C171" s="133"/>
      <c r="D171" s="88"/>
      <c r="E171" s="93"/>
      <c r="F171" s="93"/>
      <c r="G171" s="91"/>
      <c r="H171" s="91"/>
      <c r="I171" s="85"/>
      <c r="J171" s="85"/>
      <c r="K171" s="85"/>
      <c r="L171" s="85"/>
    </row>
    <row r="172" spans="1:12" s="47" customFormat="1" ht="12.75">
      <c r="A172" s="92"/>
      <c r="B172" s="95"/>
      <c r="C172" s="133"/>
      <c r="D172" s="88"/>
      <c r="E172" s="93"/>
      <c r="F172" s="93"/>
      <c r="G172" s="91"/>
      <c r="H172" s="91"/>
      <c r="I172" s="85"/>
      <c r="J172" s="85"/>
      <c r="K172" s="85"/>
      <c r="L172" s="85"/>
    </row>
    <row r="173" spans="1:12" s="47" customFormat="1" ht="12.75">
      <c r="A173" s="92"/>
      <c r="B173" s="95"/>
      <c r="C173" s="133"/>
      <c r="D173" s="88"/>
      <c r="E173" s="93"/>
      <c r="F173" s="93"/>
      <c r="G173" s="91"/>
      <c r="H173" s="91"/>
      <c r="I173" s="85"/>
      <c r="J173" s="85"/>
      <c r="K173" s="85"/>
      <c r="L173" s="85"/>
    </row>
    <row r="174" spans="1:12" s="47" customFormat="1" ht="12.75">
      <c r="A174" s="85"/>
      <c r="B174" s="85"/>
      <c r="C174" s="134"/>
      <c r="D174" s="85"/>
      <c r="E174" s="85"/>
      <c r="F174" s="85"/>
      <c r="G174" s="85"/>
      <c r="H174" s="85"/>
      <c r="I174" s="85"/>
      <c r="J174" s="85"/>
      <c r="K174" s="85"/>
      <c r="L174" s="85"/>
    </row>
    <row r="175" spans="1:12" s="47" customFormat="1" ht="12.75">
      <c r="A175" s="85"/>
      <c r="B175" s="85"/>
      <c r="C175" s="134"/>
      <c r="D175" s="85"/>
      <c r="E175" s="85"/>
      <c r="F175" s="85"/>
      <c r="G175" s="85"/>
      <c r="H175" s="85"/>
      <c r="I175" s="85"/>
      <c r="J175" s="85"/>
      <c r="K175" s="85"/>
      <c r="L175" s="85"/>
    </row>
    <row r="176" spans="1:12" s="47" customFormat="1" ht="12.75">
      <c r="A176" s="85"/>
      <c r="B176" s="85"/>
      <c r="C176" s="134"/>
      <c r="D176" s="85"/>
      <c r="E176" s="85"/>
      <c r="F176" s="85"/>
      <c r="G176" s="85"/>
      <c r="H176" s="85"/>
      <c r="I176" s="85"/>
      <c r="J176" s="85"/>
      <c r="K176" s="85"/>
      <c r="L176" s="85"/>
    </row>
    <row r="177" spans="1:12" s="47" customFormat="1" ht="12.75">
      <c r="A177" s="85"/>
      <c r="B177" s="85"/>
      <c r="C177" s="134"/>
      <c r="D177" s="85"/>
      <c r="E177" s="85"/>
      <c r="F177" s="85"/>
      <c r="G177" s="85"/>
      <c r="H177" s="85"/>
      <c r="I177" s="85"/>
      <c r="J177" s="85"/>
      <c r="K177" s="85"/>
      <c r="L177" s="85"/>
    </row>
    <row r="178" spans="1:12" s="47" customFormat="1" ht="12.75">
      <c r="A178" s="85"/>
      <c r="B178" s="85"/>
      <c r="C178" s="134"/>
      <c r="D178" s="85"/>
      <c r="E178" s="85"/>
      <c r="F178" s="85"/>
      <c r="G178" s="85"/>
      <c r="H178" s="85"/>
      <c r="I178" s="85"/>
      <c r="J178" s="85"/>
      <c r="K178" s="85"/>
      <c r="L178" s="85"/>
    </row>
    <row r="179" spans="1:12" s="47" customFormat="1" ht="12.75">
      <c r="A179" s="85"/>
      <c r="B179" s="85"/>
      <c r="C179" s="134"/>
      <c r="D179" s="85"/>
      <c r="E179" s="85"/>
      <c r="F179" s="85"/>
      <c r="G179" s="85"/>
      <c r="H179" s="85"/>
      <c r="I179" s="85"/>
      <c r="J179" s="85"/>
      <c r="K179" s="85"/>
      <c r="L179" s="85"/>
    </row>
    <row r="180" spans="1:12" s="47" customFormat="1" ht="12.75">
      <c r="A180" s="85"/>
      <c r="B180" s="85"/>
      <c r="C180" s="134"/>
      <c r="D180" s="85"/>
      <c r="E180" s="85"/>
      <c r="F180" s="85"/>
      <c r="G180" s="85"/>
      <c r="H180" s="85"/>
      <c r="I180" s="85"/>
      <c r="J180" s="85"/>
      <c r="K180" s="85"/>
      <c r="L180" s="85"/>
    </row>
    <row r="181" spans="1:12" s="47" customFormat="1" ht="12.75">
      <c r="A181" s="85"/>
      <c r="B181" s="85"/>
      <c r="C181" s="134"/>
      <c r="D181" s="85"/>
      <c r="E181" s="85"/>
      <c r="F181" s="85"/>
      <c r="G181" s="85"/>
      <c r="H181" s="85"/>
      <c r="I181" s="85"/>
      <c r="J181" s="85"/>
      <c r="K181" s="85"/>
      <c r="L181" s="85"/>
    </row>
    <row r="182" spans="1:12" s="47" customFormat="1" ht="12.75">
      <c r="A182" s="85"/>
      <c r="B182" s="85"/>
      <c r="C182" s="134"/>
      <c r="D182" s="85"/>
      <c r="E182" s="85"/>
      <c r="F182" s="85"/>
      <c r="G182" s="85"/>
      <c r="H182" s="85"/>
      <c r="I182" s="85"/>
      <c r="J182" s="85"/>
      <c r="K182" s="85"/>
      <c r="L182" s="85"/>
    </row>
    <row r="183" spans="1:12" s="47" customFormat="1" ht="12.75">
      <c r="A183" s="85"/>
      <c r="B183" s="85"/>
      <c r="C183" s="134"/>
      <c r="D183" s="85"/>
      <c r="E183" s="85"/>
      <c r="F183" s="85"/>
      <c r="G183" s="85"/>
      <c r="H183" s="85"/>
      <c r="I183" s="85"/>
      <c r="J183" s="85"/>
      <c r="K183" s="85"/>
      <c r="L183" s="85"/>
    </row>
    <row r="184" spans="1:12" s="47" customFormat="1" ht="12.75">
      <c r="A184" s="85"/>
      <c r="B184" s="85"/>
      <c r="C184" s="134"/>
      <c r="D184" s="85"/>
      <c r="E184" s="85"/>
      <c r="F184" s="85"/>
      <c r="G184" s="85"/>
      <c r="H184" s="85"/>
      <c r="I184" s="85"/>
      <c r="J184" s="85"/>
      <c r="K184" s="85"/>
      <c r="L184" s="85"/>
    </row>
    <row r="185" spans="1:12" s="47" customFormat="1" ht="12.75">
      <c r="A185" s="85"/>
      <c r="B185" s="85"/>
      <c r="C185" s="134"/>
      <c r="D185" s="85"/>
      <c r="E185" s="85"/>
      <c r="F185" s="85"/>
      <c r="G185" s="85"/>
      <c r="H185" s="85"/>
      <c r="I185" s="85"/>
      <c r="J185" s="85"/>
      <c r="K185" s="85"/>
      <c r="L185" s="85"/>
    </row>
    <row r="186" s="47" customFormat="1" ht="12.75">
      <c r="C186" s="132"/>
    </row>
    <row r="187" s="47" customFormat="1" ht="12.75">
      <c r="C187" s="132"/>
    </row>
    <row r="188" s="47" customFormat="1" ht="12.75">
      <c r="C188" s="132"/>
    </row>
    <row r="189" s="47" customFormat="1" ht="12.75">
      <c r="C189" s="132"/>
    </row>
    <row r="190" s="47" customFormat="1" ht="12.75">
      <c r="C190" s="132"/>
    </row>
    <row r="191" s="47" customFormat="1" ht="12.75">
      <c r="C191" s="132"/>
    </row>
  </sheetData>
  <mergeCells count="118">
    <mergeCell ref="C159:D159"/>
    <mergeCell ref="E159:G159"/>
    <mergeCell ref="I37:J37"/>
    <mergeCell ref="I40:J40"/>
    <mergeCell ref="E149:G149"/>
    <mergeCell ref="C152:D152"/>
    <mergeCell ref="E152:G152"/>
    <mergeCell ref="E71:G71"/>
    <mergeCell ref="E72:G72"/>
    <mergeCell ref="C71:D71"/>
    <mergeCell ref="C72:D72"/>
    <mergeCell ref="C74:D74"/>
    <mergeCell ref="E74:G74"/>
    <mergeCell ref="C75:D75"/>
    <mergeCell ref="E75:G75"/>
    <mergeCell ref="C76:D76"/>
    <mergeCell ref="C158:D158"/>
    <mergeCell ref="E158:G158"/>
    <mergeCell ref="E82:G82"/>
    <mergeCell ref="E89:G89"/>
    <mergeCell ref="E90:G90"/>
    <mergeCell ref="E76:G76"/>
    <mergeCell ref="E78:G78"/>
    <mergeCell ref="E79:G79"/>
    <mergeCell ref="E80:G80"/>
    <mergeCell ref="C148:D148"/>
    <mergeCell ref="C149:D149"/>
    <mergeCell ref="C82:D82"/>
    <mergeCell ref="C96:D96"/>
    <mergeCell ref="C97:D97"/>
    <mergeCell ref="C98:D98"/>
    <mergeCell ref="C110:D110"/>
    <mergeCell ref="C107:D107"/>
    <mergeCell ref="C92:D92"/>
    <mergeCell ref="C93:D93"/>
    <mergeCell ref="C78:D78"/>
    <mergeCell ref="C79:D79"/>
    <mergeCell ref="C80:D80"/>
    <mergeCell ref="C81:D81"/>
    <mergeCell ref="C91:D91"/>
    <mergeCell ref="E85:G85"/>
    <mergeCell ref="E86:G86"/>
    <mergeCell ref="E81:G81"/>
    <mergeCell ref="C85:D85"/>
    <mergeCell ref="C86:D86"/>
    <mergeCell ref="C87:D87"/>
    <mergeCell ref="C88:D88"/>
    <mergeCell ref="E107:G107"/>
    <mergeCell ref="E103:G103"/>
    <mergeCell ref="E104:G104"/>
    <mergeCell ref="E96:G96"/>
    <mergeCell ref="E97:G97"/>
    <mergeCell ref="E98:G98"/>
    <mergeCell ref="C106:D106"/>
    <mergeCell ref="C103:D103"/>
    <mergeCell ref="C104:D104"/>
    <mergeCell ref="E87:G87"/>
    <mergeCell ref="E88:G88"/>
    <mergeCell ref="E106:G106"/>
    <mergeCell ref="E92:G92"/>
    <mergeCell ref="E91:G91"/>
    <mergeCell ref="C89:D89"/>
    <mergeCell ref="C90:D90"/>
    <mergeCell ref="E93:G93"/>
    <mergeCell ref="E94:G94"/>
    <mergeCell ref="E95:G95"/>
    <mergeCell ref="C114:D114"/>
    <mergeCell ref="C111:D111"/>
    <mergeCell ref="C112:D112"/>
    <mergeCell ref="C113:D113"/>
    <mergeCell ref="C100:D100"/>
    <mergeCell ref="C101:D101"/>
    <mergeCell ref="E99:G99"/>
    <mergeCell ref="C94:D94"/>
    <mergeCell ref="C95:D95"/>
    <mergeCell ref="E118:G118"/>
    <mergeCell ref="C117:D117"/>
    <mergeCell ref="E117:G117"/>
    <mergeCell ref="C115:D115"/>
    <mergeCell ref="C116:D116"/>
    <mergeCell ref="E100:G100"/>
    <mergeCell ref="E101:G101"/>
    <mergeCell ref="C99:D99"/>
    <mergeCell ref="C141:D141"/>
    <mergeCell ref="C144:D144"/>
    <mergeCell ref="E120:G120"/>
    <mergeCell ref="C126:D126"/>
    <mergeCell ref="C129:D129"/>
    <mergeCell ref="C131:D131"/>
    <mergeCell ref="C133:D133"/>
    <mergeCell ref="C130:D130"/>
    <mergeCell ref="C132:D132"/>
    <mergeCell ref="C143:D143"/>
    <mergeCell ref="E148:G148"/>
    <mergeCell ref="C127:D127"/>
    <mergeCell ref="C128:D128"/>
    <mergeCell ref="C135:D135"/>
    <mergeCell ref="C137:D137"/>
    <mergeCell ref="C140:D140"/>
    <mergeCell ref="C134:D134"/>
    <mergeCell ref="C136:D136"/>
    <mergeCell ref="C138:D138"/>
    <mergeCell ref="C139:D139"/>
    <mergeCell ref="C124:D124"/>
    <mergeCell ref="C125:D125"/>
    <mergeCell ref="C120:D120"/>
    <mergeCell ref="C118:D118"/>
    <mergeCell ref="C66:D66"/>
    <mergeCell ref="E66:G66"/>
    <mergeCell ref="C67:D67"/>
    <mergeCell ref="C68:D68"/>
    <mergeCell ref="E67:G67"/>
    <mergeCell ref="E68:G68"/>
    <mergeCell ref="D63:E63"/>
    <mergeCell ref="D61:E61"/>
    <mergeCell ref="D60:E60"/>
    <mergeCell ref="C44:D44"/>
    <mergeCell ref="C45:D45"/>
  </mergeCells>
  <printOptions gridLines="1"/>
  <pageMargins left="0.17" right="0.34" top="1.0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4" max="14" man="1"/>
    <brk id="122" max="14" man="1"/>
    <brk id="145"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2">
      <selection activeCell="D27" sqref="B27:F2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5.28125" style="0" customWidth="1"/>
    <col min="11"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6" customFormat="1" ht="20.25"/>
    <row r="8" spans="1:20" ht="12.75">
      <c r="A8" s="21"/>
      <c r="B8" s="21"/>
      <c r="C8" s="21"/>
      <c r="D8" s="21"/>
      <c r="E8" s="21"/>
      <c r="F8" s="21"/>
      <c r="G8" s="21"/>
      <c r="H8" s="21"/>
      <c r="I8" s="21"/>
      <c r="J8" s="21"/>
      <c r="K8" s="21"/>
      <c r="L8" s="21"/>
      <c r="M8" s="21"/>
      <c r="N8" s="21"/>
      <c r="O8" s="21"/>
      <c r="P8" s="21"/>
      <c r="Q8" s="21"/>
      <c r="R8" s="21"/>
      <c r="S8" s="21"/>
      <c r="T8" s="21"/>
    </row>
    <row r="9" ht="15.75">
      <c r="A9" s="23" t="s">
        <v>11</v>
      </c>
    </row>
    <row r="10" spans="1:20" ht="26.25">
      <c r="A10" s="23"/>
      <c r="D10" s="25" t="s">
        <v>13</v>
      </c>
      <c r="E10" s="25" t="s">
        <v>14</v>
      </c>
      <c r="F10" s="25" t="s">
        <v>15</v>
      </c>
      <c r="G10" s="108" t="s">
        <v>56</v>
      </c>
      <c r="H10" s="26"/>
      <c r="I10" s="26" t="s">
        <v>1</v>
      </c>
      <c r="J10" s="3"/>
      <c r="K10" s="3"/>
      <c r="L10" s="3"/>
      <c r="M10" s="3"/>
      <c r="N10" s="3"/>
      <c r="O10" s="3"/>
      <c r="P10" s="3"/>
      <c r="Q10" s="3"/>
      <c r="R10" s="3"/>
      <c r="S10" s="3"/>
      <c r="T10" s="3"/>
    </row>
    <row r="11" spans="1:20" ht="15.75">
      <c r="A11" s="23" t="s">
        <v>125</v>
      </c>
      <c r="D11" s="25"/>
      <c r="E11" s="25"/>
      <c r="F11" s="25"/>
      <c r="G11" s="108"/>
      <c r="H11" s="26"/>
      <c r="I11" s="26"/>
      <c r="J11" s="3"/>
      <c r="K11" s="3"/>
      <c r="L11" s="3"/>
      <c r="M11" s="3"/>
      <c r="N11" s="3"/>
      <c r="O11" s="3"/>
      <c r="P11" s="3"/>
      <c r="Q11" s="3"/>
      <c r="R11" s="3"/>
      <c r="S11" s="3"/>
      <c r="T11" s="3"/>
    </row>
    <row r="12" spans="2:20" s="47" customFormat="1" ht="24.75" customHeight="1">
      <c r="B12" s="50" t="s">
        <v>12</v>
      </c>
      <c r="D12" s="165"/>
      <c r="E12" s="166"/>
      <c r="F12" s="166" t="s">
        <v>78</v>
      </c>
      <c r="G12" s="165"/>
      <c r="H12" s="279" t="s">
        <v>79</v>
      </c>
      <c r="I12" s="260"/>
      <c r="J12" s="260"/>
      <c r="K12" s="260"/>
      <c r="L12" s="260"/>
      <c r="M12" s="260"/>
      <c r="N12" s="260"/>
      <c r="O12" s="260"/>
      <c r="P12" s="260"/>
      <c r="Q12" s="260"/>
      <c r="R12" s="260"/>
      <c r="S12" s="260"/>
      <c r="T12" s="260"/>
    </row>
    <row r="13" spans="4:12" ht="12.75">
      <c r="D13" s="5"/>
      <c r="E13" s="5"/>
      <c r="F13" s="5"/>
      <c r="G13" s="172" t="s">
        <v>87</v>
      </c>
      <c r="L13" s="1"/>
    </row>
    <row r="14" spans="2:20" ht="12.75">
      <c r="B14" s="1" t="s">
        <v>37</v>
      </c>
      <c r="D14" s="5"/>
      <c r="E14" s="49" t="s">
        <v>78</v>
      </c>
      <c r="F14" s="49"/>
      <c r="G14" s="49"/>
      <c r="H14" s="280" t="s">
        <v>80</v>
      </c>
      <c r="I14" s="280"/>
      <c r="J14" s="280"/>
      <c r="K14" s="280"/>
      <c r="L14" s="280"/>
      <c r="M14" s="280"/>
      <c r="N14" s="280"/>
      <c r="O14" s="280"/>
      <c r="P14" s="280"/>
      <c r="Q14" s="280"/>
      <c r="R14" s="280"/>
      <c r="S14" s="280"/>
      <c r="T14" s="280"/>
    </row>
    <row r="15" spans="2:12" ht="12.75">
      <c r="B15" s="1"/>
      <c r="D15" s="5"/>
      <c r="E15" s="5"/>
      <c r="F15" s="49"/>
      <c r="G15" s="49"/>
      <c r="L15" s="1"/>
    </row>
    <row r="16" spans="1:20" ht="15.75">
      <c r="A16" s="23" t="s">
        <v>126</v>
      </c>
      <c r="D16" s="25"/>
      <c r="E16" s="25"/>
      <c r="F16" s="25"/>
      <c r="G16" s="108"/>
      <c r="H16" s="26"/>
      <c r="I16" s="26"/>
      <c r="J16" s="3"/>
      <c r="K16" s="3"/>
      <c r="L16" s="3"/>
      <c r="M16" s="3"/>
      <c r="N16" s="3"/>
      <c r="O16" s="3"/>
      <c r="P16" s="3"/>
      <c r="Q16" s="3"/>
      <c r="R16" s="3"/>
      <c r="S16" s="3"/>
      <c r="T16" s="3"/>
    </row>
    <row r="17" spans="2:20" s="47" customFormat="1" ht="24.75" customHeight="1">
      <c r="B17" s="50" t="s">
        <v>12</v>
      </c>
      <c r="D17" s="165"/>
      <c r="E17" s="166"/>
      <c r="F17" s="166" t="s">
        <v>78</v>
      </c>
      <c r="G17" s="165"/>
      <c r="H17" s="279" t="s">
        <v>79</v>
      </c>
      <c r="I17" s="260"/>
      <c r="J17" s="260"/>
      <c r="K17" s="260"/>
      <c r="L17" s="260"/>
      <c r="M17" s="260"/>
      <c r="N17" s="260"/>
      <c r="O17" s="260"/>
      <c r="P17" s="260"/>
      <c r="Q17" s="260"/>
      <c r="R17" s="260"/>
      <c r="S17" s="260"/>
      <c r="T17" s="260"/>
    </row>
    <row r="18" spans="4:12" ht="12.75">
      <c r="D18" s="5"/>
      <c r="E18" s="5"/>
      <c r="F18" s="5"/>
      <c r="G18" s="172" t="s">
        <v>87</v>
      </c>
      <c r="L18" s="1"/>
    </row>
    <row r="19" spans="2:20" ht="12.75">
      <c r="B19" s="1" t="s">
        <v>37</v>
      </c>
      <c r="D19" s="5"/>
      <c r="E19" s="49" t="s">
        <v>78</v>
      </c>
      <c r="F19" s="49"/>
      <c r="G19" s="49"/>
      <c r="H19" s="280" t="s">
        <v>80</v>
      </c>
      <c r="I19" s="280"/>
      <c r="J19" s="280"/>
      <c r="K19" s="280"/>
      <c r="L19" s="280"/>
      <c r="M19" s="280"/>
      <c r="N19" s="280"/>
      <c r="O19" s="280"/>
      <c r="P19" s="280"/>
      <c r="Q19" s="280"/>
      <c r="R19" s="280"/>
      <c r="S19" s="280"/>
      <c r="T19" s="280"/>
    </row>
    <row r="20" spans="2:12" ht="12.75">
      <c r="B20" s="1"/>
      <c r="D20" s="5"/>
      <c r="E20" s="5"/>
      <c r="F20" s="49"/>
      <c r="G20" s="49"/>
      <c r="L20" s="1"/>
    </row>
    <row r="21" spans="2:8" s="47" customFormat="1" ht="18.75" customHeight="1">
      <c r="B21" s="50" t="s">
        <v>44</v>
      </c>
      <c r="H21" s="50" t="s">
        <v>77</v>
      </c>
    </row>
    <row r="22" spans="4:7" s="1" customFormat="1" ht="12.75">
      <c r="D22" s="49"/>
      <c r="E22" s="49"/>
      <c r="F22" s="49"/>
      <c r="G22" s="49"/>
    </row>
    <row r="23" spans="1:7" s="1" customFormat="1" ht="12.75">
      <c r="A23" s="173" t="s">
        <v>86</v>
      </c>
      <c r="D23" s="49"/>
      <c r="E23" s="49"/>
      <c r="F23" s="49"/>
      <c r="G23" s="49"/>
    </row>
    <row r="25" spans="1:20" ht="12.75">
      <c r="A25" s="21"/>
      <c r="B25" s="21"/>
      <c r="C25" s="21"/>
      <c r="D25" s="21"/>
      <c r="E25" s="21"/>
      <c r="F25" s="21"/>
      <c r="G25" s="21"/>
      <c r="H25" s="21"/>
      <c r="I25" s="21"/>
      <c r="J25" s="21"/>
      <c r="K25" s="21"/>
      <c r="L25" s="21"/>
      <c r="M25" s="21"/>
      <c r="N25" s="21"/>
      <c r="O25" s="21"/>
      <c r="P25" s="21"/>
      <c r="Q25" s="21"/>
      <c r="R25" s="21"/>
      <c r="S25" s="21"/>
      <c r="T25" s="21"/>
    </row>
    <row r="26" s="174" customFormat="1" ht="12.75">
      <c r="A26" s="24" t="s">
        <v>85</v>
      </c>
    </row>
    <row r="27" spans="6:17" s="175" customFormat="1" ht="12.75">
      <c r="F27" s="176"/>
      <c r="G27" s="176"/>
      <c r="N27" s="281" t="s">
        <v>88</v>
      </c>
      <c r="O27" s="281"/>
      <c r="P27" s="177" t="s">
        <v>89</v>
      </c>
      <c r="Q27" s="178"/>
    </row>
    <row r="28" spans="1:17" s="179" customFormat="1" ht="25.5">
      <c r="A28" s="179" t="s">
        <v>90</v>
      </c>
      <c r="B28" s="258" t="s">
        <v>91</v>
      </c>
      <c r="C28" s="258"/>
      <c r="D28" s="258"/>
      <c r="E28" s="258"/>
      <c r="F28" s="258"/>
      <c r="G28" s="180" t="s">
        <v>92</v>
      </c>
      <c r="H28" s="258" t="s">
        <v>93</v>
      </c>
      <c r="I28" s="258"/>
      <c r="J28" s="258"/>
      <c r="K28" s="258" t="s">
        <v>94</v>
      </c>
      <c r="L28" s="258"/>
      <c r="M28" s="258"/>
      <c r="N28" s="179" t="s">
        <v>15</v>
      </c>
      <c r="O28" s="179" t="s">
        <v>13</v>
      </c>
      <c r="P28" s="179" t="s">
        <v>15</v>
      </c>
      <c r="Q28" s="179" t="s">
        <v>13</v>
      </c>
    </row>
    <row r="29" spans="1:13" s="183" customFormat="1" ht="12.75">
      <c r="A29" s="181"/>
      <c r="B29" s="274"/>
      <c r="C29" s="274"/>
      <c r="D29" s="274"/>
      <c r="E29" s="274"/>
      <c r="F29" s="274"/>
      <c r="G29" s="182"/>
      <c r="H29" s="275"/>
      <c r="I29" s="275"/>
      <c r="J29" s="275"/>
      <c r="K29" s="275"/>
      <c r="L29" s="275"/>
      <c r="M29" s="275"/>
    </row>
    <row r="30" spans="1:17" s="47" customFormat="1" ht="108" customHeight="1">
      <c r="A30" s="189">
        <v>7401</v>
      </c>
      <c r="B30" s="276" t="s">
        <v>116</v>
      </c>
      <c r="C30" s="277"/>
      <c r="D30" s="277"/>
      <c r="E30" s="277"/>
      <c r="F30" s="277"/>
      <c r="G30" s="186" t="s">
        <v>114</v>
      </c>
      <c r="H30" s="278" t="s">
        <v>113</v>
      </c>
      <c r="I30" s="278"/>
      <c r="J30" s="278"/>
      <c r="K30" s="278" t="s">
        <v>115</v>
      </c>
      <c r="L30" s="278"/>
      <c r="M30" s="278"/>
      <c r="N30" s="187" t="s">
        <v>109</v>
      </c>
      <c r="O30" s="187" t="s">
        <v>110</v>
      </c>
      <c r="P30" s="187" t="s">
        <v>111</v>
      </c>
      <c r="Q30" s="187" t="s">
        <v>112</v>
      </c>
    </row>
    <row r="31" spans="2:13" s="183" customFormat="1" ht="12.75">
      <c r="B31" s="182"/>
      <c r="C31" s="182"/>
      <c r="D31" s="182"/>
      <c r="E31" s="182"/>
      <c r="F31" s="182"/>
      <c r="G31" s="182"/>
      <c r="H31" s="182"/>
      <c r="I31" s="182"/>
      <c r="J31" s="182"/>
      <c r="K31" s="182"/>
      <c r="L31" s="182"/>
      <c r="M31" s="182"/>
    </row>
    <row r="32" spans="1:20" s="1" customFormat="1" ht="12.75">
      <c r="A32" s="184" t="s">
        <v>95</v>
      </c>
      <c r="B32" s="184"/>
      <c r="C32" s="184"/>
      <c r="D32" s="184"/>
      <c r="E32" s="185"/>
      <c r="F32" s="185"/>
      <c r="G32" s="185"/>
      <c r="H32" s="185"/>
      <c r="I32" s="184"/>
      <c r="J32" s="184"/>
      <c r="K32" s="184"/>
      <c r="L32" s="184"/>
      <c r="M32" s="184"/>
      <c r="N32" s="184"/>
      <c r="O32" s="184"/>
      <c r="P32" s="184"/>
      <c r="Q32" s="184"/>
      <c r="R32" s="184"/>
      <c r="S32" s="184"/>
      <c r="T32" s="184"/>
    </row>
    <row r="33" spans="1:8" s="1" customFormat="1" ht="12.75">
      <c r="A33" s="1" t="s">
        <v>96</v>
      </c>
      <c r="B33" s="1" t="s">
        <v>97</v>
      </c>
      <c r="E33" s="49"/>
      <c r="F33" s="49"/>
      <c r="G33" s="49"/>
      <c r="H33" s="49"/>
    </row>
    <row r="34" spans="2:8" s="1" customFormat="1" ht="12.75">
      <c r="B34" s="1" t="s">
        <v>98</v>
      </c>
      <c r="E34" s="49"/>
      <c r="F34" s="49"/>
      <c r="G34" s="49"/>
      <c r="H34" s="49"/>
    </row>
    <row r="35" spans="1:8" s="1" customFormat="1" ht="12.75">
      <c r="A35" s="1" t="s">
        <v>99</v>
      </c>
      <c r="B35" s="1" t="s">
        <v>100</v>
      </c>
      <c r="E35" s="49"/>
      <c r="F35" s="49"/>
      <c r="G35" s="49"/>
      <c r="H35" s="49"/>
    </row>
    <row r="36" spans="2:8" s="1" customFormat="1" ht="12.75">
      <c r="B36" s="1" t="s">
        <v>101</v>
      </c>
      <c r="E36" s="49"/>
      <c r="F36" s="49"/>
      <c r="G36" s="49"/>
      <c r="H36" s="49"/>
    </row>
    <row r="37" s="1" customFormat="1" ht="12.75">
      <c r="B37" s="1" t="s">
        <v>102</v>
      </c>
    </row>
    <row r="38" spans="1:2" s="1" customFormat="1" ht="12.75">
      <c r="A38" s="1" t="s">
        <v>103</v>
      </c>
      <c r="B38" s="1" t="s">
        <v>104</v>
      </c>
    </row>
    <row r="39" s="1" customFormat="1" ht="12.75">
      <c r="B39" s="1" t="s">
        <v>105</v>
      </c>
    </row>
    <row r="40" spans="1:2" s="1" customFormat="1" ht="12.75">
      <c r="A40" s="1" t="s">
        <v>106</v>
      </c>
      <c r="B40" s="1" t="s">
        <v>107</v>
      </c>
    </row>
    <row r="41" s="1" customFormat="1" ht="12.75">
      <c r="B41" s="1" t="s">
        <v>108</v>
      </c>
    </row>
    <row r="42" spans="5:9" ht="12.75">
      <c r="E42" s="5"/>
      <c r="F42" s="5"/>
      <c r="G42" s="5"/>
      <c r="H42" s="5"/>
      <c r="I42" s="5"/>
    </row>
  </sheetData>
  <mergeCells count="14">
    <mergeCell ref="H12:T12"/>
    <mergeCell ref="H14:T14"/>
    <mergeCell ref="N27:O27"/>
    <mergeCell ref="B28:F28"/>
    <mergeCell ref="H28:J28"/>
    <mergeCell ref="K28:M28"/>
    <mergeCell ref="H17:T17"/>
    <mergeCell ref="H19:T19"/>
    <mergeCell ref="B29:F29"/>
    <mergeCell ref="H29:J29"/>
    <mergeCell ref="K29:M29"/>
    <mergeCell ref="B30:F30"/>
    <mergeCell ref="H30:J30"/>
    <mergeCell ref="K30:M30"/>
  </mergeCells>
  <printOptions gridLines="1"/>
  <pageMargins left="0.27" right="0.37" top="1.25" bottom="1" header="0.75" footer="0.5"/>
  <pageSetup fitToHeight="1" fitToWidth="1" horizontalDpi="600" verticalDpi="600" orientation="landscape" scale="67" r:id="rId1"/>
  <headerFooter alignWithMargins="0">
    <oddHeader>&amp;C&amp;"Arial,Bold"&amp;14NCSX June 2007 ETC 
TABLE IV - Uncertainty of Estimate and Residual Risk Assessment</oddHeader>
    <oddFooter>&amp;L&amp;F&amp;C&amp;A&amp;R&amp;D   &amp;T</oddFooter>
  </headerFooter>
</worksheet>
</file>

<file path=xl/worksheets/sheet6.xml><?xml version="1.0" encoding="utf-8"?>
<worksheet xmlns="http://schemas.openxmlformats.org/spreadsheetml/2006/main" xmlns:r="http://schemas.openxmlformats.org/officeDocument/2006/relationships">
  <dimension ref="A1:V66"/>
  <sheetViews>
    <sheetView workbookViewId="0" topLeftCell="A4">
      <selection activeCell="P35" sqref="P35"/>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2.00390625" style="0" customWidth="1"/>
    <col min="7" max="7" width="13.00390625" style="0" customWidth="1"/>
    <col min="8" max="8" width="10.57421875" style="0" customWidth="1"/>
    <col min="9" max="9" width="8.8515625" style="0" customWidth="1"/>
    <col min="10" max="10" width="3.8515625" style="0" customWidth="1"/>
    <col min="11" max="16384" width="8.8515625" style="0" customWidth="1"/>
  </cols>
  <sheetData>
    <row r="1" spans="1:2" s="70" customFormat="1" ht="17.25" customHeight="1">
      <c r="A1" s="68" t="s">
        <v>129</v>
      </c>
      <c r="B1" s="69"/>
    </row>
    <row r="2" spans="1:2" s="70" customFormat="1" ht="17.25" customHeight="1">
      <c r="A2" s="68" t="s">
        <v>130</v>
      </c>
      <c r="B2" s="69"/>
    </row>
    <row r="3" spans="1:2" s="70" customFormat="1" ht="17.25" customHeight="1">
      <c r="A3" s="68" t="s">
        <v>131</v>
      </c>
      <c r="B3" s="69"/>
    </row>
    <row r="4" spans="1:2" s="70" customFormat="1" ht="17.25" customHeight="1">
      <c r="A4" s="68" t="s">
        <v>132</v>
      </c>
      <c r="B4" s="69"/>
    </row>
    <row r="5" spans="1:2" s="70" customFormat="1" ht="17.25" customHeight="1">
      <c r="A5" s="68" t="s">
        <v>133</v>
      </c>
      <c r="B5" s="69"/>
    </row>
    <row r="6" spans="1:2" s="70" customFormat="1" ht="17.25" customHeight="1">
      <c r="A6" s="68" t="s">
        <v>134</v>
      </c>
      <c r="B6" s="69"/>
    </row>
    <row r="7" s="6" customFormat="1" ht="20.25"/>
    <row r="8" spans="1:22" ht="12.75">
      <c r="A8" s="21"/>
      <c r="B8" s="21"/>
      <c r="C8" s="21"/>
      <c r="D8" s="21"/>
      <c r="E8" s="21"/>
      <c r="F8" s="21"/>
      <c r="G8" s="21"/>
      <c r="H8" s="21"/>
      <c r="I8" s="21"/>
      <c r="J8" s="21"/>
      <c r="K8" s="21"/>
      <c r="L8" s="21"/>
      <c r="M8" s="21"/>
      <c r="N8" s="21"/>
      <c r="O8" s="21"/>
      <c r="P8" s="21"/>
      <c r="Q8" s="21"/>
      <c r="R8" s="21"/>
      <c r="S8" s="21"/>
      <c r="T8" s="21"/>
      <c r="U8" s="21"/>
      <c r="V8" s="21"/>
    </row>
    <row r="10" ht="12.75">
      <c r="A10" s="1" t="s">
        <v>135</v>
      </c>
    </row>
    <row r="12" spans="1:18" ht="18">
      <c r="A12" s="220" t="s">
        <v>136</v>
      </c>
      <c r="B12" s="220"/>
      <c r="C12" s="220" t="s">
        <v>137</v>
      </c>
      <c r="D12" s="220"/>
      <c r="E12" s="220" t="s">
        <v>138</v>
      </c>
      <c r="F12" s="220"/>
      <c r="G12" s="220" t="s">
        <v>139</v>
      </c>
      <c r="H12" s="220"/>
      <c r="I12" s="220" t="s">
        <v>140</v>
      </c>
      <c r="J12" s="220"/>
      <c r="K12" s="220"/>
      <c r="L12" s="220" t="s">
        <v>141</v>
      </c>
      <c r="M12" s="220" t="s">
        <v>142</v>
      </c>
      <c r="N12" s="220" t="s">
        <v>143</v>
      </c>
      <c r="P12" s="220" t="str">
        <f>L29</f>
        <v>ENGR</v>
      </c>
      <c r="Q12" s="220" t="str">
        <f>L30</f>
        <v>Designer</v>
      </c>
      <c r="R12" s="220" t="s">
        <v>144</v>
      </c>
    </row>
    <row r="13" spans="1:18" ht="12.75">
      <c r="A13" s="221" t="s">
        <v>145</v>
      </c>
      <c r="B13" s="221"/>
      <c r="C13" s="222">
        <v>39356</v>
      </c>
      <c r="D13" s="221"/>
      <c r="E13" s="222">
        <v>39873</v>
      </c>
      <c r="F13" s="221"/>
      <c r="G13" s="223">
        <f>E13-C13</f>
        <v>517</v>
      </c>
      <c r="H13" s="223"/>
      <c r="I13" s="224">
        <f>G13/7</f>
        <v>73.85714285714286</v>
      </c>
      <c r="J13" s="224"/>
      <c r="K13" s="224">
        <f>I13*40</f>
        <v>2954.2857142857147</v>
      </c>
      <c r="L13" s="224">
        <f>(K13/3)*M22</f>
        <v>590.8571428571429</v>
      </c>
      <c r="M13" s="224">
        <f>(K13/3)*M24</f>
        <v>393.904761904762</v>
      </c>
      <c r="N13" s="224">
        <f>(K13/3)*M26</f>
        <v>196.952380952381</v>
      </c>
      <c r="O13" s="224">
        <f>SUM(L13:N13)</f>
        <v>1181.7142857142858</v>
      </c>
      <c r="P13" s="224">
        <f>O13*M29</f>
        <v>590.8571428571429</v>
      </c>
      <c r="Q13" s="224">
        <f>O13*M30</f>
        <v>590.8571428571429</v>
      </c>
      <c r="R13" s="224">
        <f>SUM(P13:Q13)</f>
        <v>1181.7142857142858</v>
      </c>
    </row>
    <row r="14" spans="9:17" ht="12.75">
      <c r="I14" s="225"/>
      <c r="J14" s="225"/>
      <c r="K14" s="225"/>
      <c r="L14" s="225"/>
      <c r="M14" s="225"/>
      <c r="N14" s="225"/>
      <c r="P14" s="225"/>
      <c r="Q14" s="225"/>
    </row>
    <row r="15" spans="1:18" ht="12.75">
      <c r="A15" s="226" t="s">
        <v>146</v>
      </c>
      <c r="B15" s="226"/>
      <c r="C15" s="212">
        <v>39479</v>
      </c>
      <c r="D15" s="226"/>
      <c r="E15" s="212">
        <v>39995</v>
      </c>
      <c r="F15" s="226"/>
      <c r="G15" s="213">
        <f>E15-C15</f>
        <v>516</v>
      </c>
      <c r="H15" s="213"/>
      <c r="I15" s="214">
        <f>G15/7</f>
        <v>73.71428571428571</v>
      </c>
      <c r="J15" s="214"/>
      <c r="K15" s="214">
        <f>I15*40</f>
        <v>2948.5714285714284</v>
      </c>
      <c r="L15" s="214">
        <f>(K15/3)*M41</f>
        <v>491.4285714285714</v>
      </c>
      <c r="M15" s="214">
        <f>(K15/3)*M36</f>
        <v>294.85714285714283</v>
      </c>
      <c r="N15" s="214">
        <f>(K15/3)*M38</f>
        <v>98.28571428571428</v>
      </c>
      <c r="O15" s="214">
        <f>SUM(L15:N15)</f>
        <v>884.5714285714284</v>
      </c>
      <c r="P15" s="214">
        <f>O15*M41</f>
        <v>442.2857142857142</v>
      </c>
      <c r="Q15" s="214">
        <f>O15*M42</f>
        <v>442.2857142857142</v>
      </c>
      <c r="R15" s="214">
        <f>SUM(P15:Q15)</f>
        <v>884.5714285714284</v>
      </c>
    </row>
    <row r="16" spans="9:22" ht="13.5" thickBot="1">
      <c r="I16" s="225"/>
      <c r="J16" s="225"/>
      <c r="K16" s="225"/>
      <c r="L16" s="225"/>
      <c r="M16" s="225"/>
      <c r="N16" s="225"/>
      <c r="P16" s="225"/>
      <c r="Q16" s="225"/>
      <c r="V16" s="49" t="s">
        <v>147</v>
      </c>
    </row>
    <row r="17" spans="1:22" ht="12.75">
      <c r="A17" s="215" t="s">
        <v>148</v>
      </c>
      <c r="B17" s="215"/>
      <c r="C17" s="216">
        <v>39539</v>
      </c>
      <c r="D17" s="215"/>
      <c r="E17" s="216">
        <v>40057</v>
      </c>
      <c r="F17" s="215"/>
      <c r="G17" s="217">
        <f>E17-C17</f>
        <v>518</v>
      </c>
      <c r="H17" s="217"/>
      <c r="I17" s="218">
        <f>G17/7</f>
        <v>74</v>
      </c>
      <c r="J17" s="218"/>
      <c r="K17" s="218">
        <f>I17*40</f>
        <v>2960</v>
      </c>
      <c r="L17" s="218">
        <f>(K17/3)*M46</f>
        <v>493.3333333333333</v>
      </c>
      <c r="M17" s="218">
        <f>(K17/3)*M48</f>
        <v>296</v>
      </c>
      <c r="N17" s="218">
        <f>(K17/3)*M50</f>
        <v>98.66666666666667</v>
      </c>
      <c r="O17" s="218">
        <f>SUM(L17:N17)</f>
        <v>887.9999999999999</v>
      </c>
      <c r="P17" s="218">
        <f>O17*M53</f>
        <v>443.99999999999994</v>
      </c>
      <c r="Q17" s="218">
        <f>O17*M54</f>
        <v>443.99999999999994</v>
      </c>
      <c r="R17" s="218">
        <f>SUM(P17:Q17)</f>
        <v>887.9999999999999</v>
      </c>
      <c r="T17" s="219" t="s">
        <v>149</v>
      </c>
      <c r="U17" s="227"/>
      <c r="V17" s="228">
        <f>R13+R15+R17</f>
        <v>2954.285714285714</v>
      </c>
    </row>
    <row r="18" spans="9:22" ht="12.75">
      <c r="I18" s="225"/>
      <c r="J18" s="225"/>
      <c r="K18" s="225"/>
      <c r="L18" s="225"/>
      <c r="M18" s="225"/>
      <c r="N18" s="225"/>
      <c r="P18" s="225"/>
      <c r="Q18" s="225"/>
      <c r="T18" s="62"/>
      <c r="U18" s="229"/>
      <c r="V18" s="230"/>
    </row>
    <row r="19" spans="1:22" ht="13.5" thickBot="1">
      <c r="A19" s="231" t="s">
        <v>150</v>
      </c>
      <c r="B19" s="231"/>
      <c r="C19" s="232">
        <v>39965</v>
      </c>
      <c r="D19" s="231"/>
      <c r="E19" s="232">
        <v>40452</v>
      </c>
      <c r="F19" s="231"/>
      <c r="G19" s="233">
        <f>E19-C19</f>
        <v>487</v>
      </c>
      <c r="H19" s="233"/>
      <c r="I19" s="234">
        <f>G19/7</f>
        <v>69.57142857142857</v>
      </c>
      <c r="J19" s="234"/>
      <c r="K19" s="234">
        <f>I19*40</f>
        <v>2782.8571428571427</v>
      </c>
      <c r="L19" s="234">
        <f>(K19/3)*M58</f>
        <v>742.0952380952381</v>
      </c>
      <c r="M19" s="234">
        <f>(K19/3)*M60</f>
        <v>556.5714285714286</v>
      </c>
      <c r="N19" s="234">
        <f>(K19/3)*M62</f>
        <v>371.04761904761904</v>
      </c>
      <c r="O19" s="234">
        <f>SUM(L19:N19)</f>
        <v>1669.7142857142856</v>
      </c>
      <c r="P19" s="234">
        <f>O19*M65</f>
        <v>1669.7142857142856</v>
      </c>
      <c r="Q19" s="234">
        <f>O19*M66</f>
        <v>834.8571428571428</v>
      </c>
      <c r="R19" s="234">
        <f>SUM(P19:Q19)</f>
        <v>2504.5714285714284</v>
      </c>
      <c r="T19" s="66" t="s">
        <v>151</v>
      </c>
      <c r="U19" s="235"/>
      <c r="V19" s="236">
        <f>R19</f>
        <v>2504.5714285714284</v>
      </c>
    </row>
    <row r="20" spans="16:17" ht="13.5" thickBot="1">
      <c r="P20" s="225"/>
      <c r="Q20" s="225"/>
    </row>
    <row r="21" spans="12:19" ht="12.75">
      <c r="L21" s="237" t="s">
        <v>152</v>
      </c>
      <c r="M21" s="221"/>
      <c r="N21" s="238" t="s">
        <v>153</v>
      </c>
      <c r="O21" s="221"/>
      <c r="P21" s="239"/>
      <c r="Q21" s="240" t="s">
        <v>154</v>
      </c>
      <c r="R21" s="241"/>
      <c r="S21" s="242"/>
    </row>
    <row r="22" spans="7:19" ht="12.75">
      <c r="G22" s="225">
        <f>E17-C13</f>
        <v>701</v>
      </c>
      <c r="I22" s="225">
        <f>G22/7</f>
        <v>100.14285714285714</v>
      </c>
      <c r="K22" s="225">
        <f>I22*40</f>
        <v>4005.7142857142853</v>
      </c>
      <c r="L22" s="221" t="str">
        <f>L12</f>
        <v>1st period </v>
      </c>
      <c r="M22" s="243">
        <v>0.6</v>
      </c>
      <c r="N22" s="221" t="s">
        <v>155</v>
      </c>
      <c r="O22" s="221"/>
      <c r="P22" s="62" t="s">
        <v>156</v>
      </c>
      <c r="Q22" s="229" t="s">
        <v>157</v>
      </c>
      <c r="R22" s="9"/>
      <c r="S22" s="64"/>
    </row>
    <row r="23" spans="12:19" ht="12.75">
      <c r="L23" s="221"/>
      <c r="M23" s="243"/>
      <c r="N23" s="221"/>
      <c r="O23" s="221"/>
      <c r="P23" s="244">
        <f>1500*3</f>
        <v>4500</v>
      </c>
      <c r="Q23" s="245"/>
      <c r="R23" s="9" t="s">
        <v>158</v>
      </c>
      <c r="S23" s="64"/>
    </row>
    <row r="24" spans="12:19" ht="12.75">
      <c r="L24" s="221" t="str">
        <f>M12</f>
        <v>2nd period</v>
      </c>
      <c r="M24" s="243">
        <v>0.4</v>
      </c>
      <c r="N24" s="221" t="s">
        <v>159</v>
      </c>
      <c r="O24" s="221"/>
      <c r="P24" s="244">
        <f>1500*6</f>
        <v>9000</v>
      </c>
      <c r="Q24" s="245"/>
      <c r="R24" s="9" t="s">
        <v>160</v>
      </c>
      <c r="S24" s="64"/>
    </row>
    <row r="25" spans="12:19" ht="12.75">
      <c r="L25" s="221"/>
      <c r="M25" s="243"/>
      <c r="N25" s="221"/>
      <c r="O25" s="221"/>
      <c r="P25" s="244">
        <f>1500*3</f>
        <v>4500</v>
      </c>
      <c r="Q25" s="245">
        <f>1500*1</f>
        <v>1500</v>
      </c>
      <c r="R25" s="9" t="s">
        <v>161</v>
      </c>
      <c r="S25" s="64"/>
    </row>
    <row r="26" spans="12:19" ht="12.75">
      <c r="L26" s="221" t="str">
        <f>N12</f>
        <v>3thd period</v>
      </c>
      <c r="M26" s="243">
        <v>0.2</v>
      </c>
      <c r="N26" s="221" t="s">
        <v>162</v>
      </c>
      <c r="O26" s="221"/>
      <c r="P26" s="244"/>
      <c r="Q26" s="245">
        <f>1500*4</f>
        <v>6000</v>
      </c>
      <c r="R26" s="9" t="s">
        <v>163</v>
      </c>
      <c r="S26" s="64"/>
    </row>
    <row r="27" spans="12:19" ht="13.5" thickBot="1">
      <c r="L27" s="221"/>
      <c r="M27" s="221"/>
      <c r="N27" s="221"/>
      <c r="O27" s="221"/>
      <c r="P27" s="246"/>
      <c r="Q27" s="247">
        <f>1500*3</f>
        <v>4500</v>
      </c>
      <c r="R27" s="8" t="s">
        <v>164</v>
      </c>
      <c r="S27" s="248"/>
    </row>
    <row r="28" spans="12:15" ht="12.75">
      <c r="L28" s="221"/>
      <c r="M28" s="221"/>
      <c r="N28" s="221"/>
      <c r="O28" s="221"/>
    </row>
    <row r="29" spans="12:15" ht="12.75">
      <c r="L29" s="221" t="s">
        <v>165</v>
      </c>
      <c r="M29" s="243">
        <v>0.5</v>
      </c>
      <c r="N29" s="221" t="s">
        <v>166</v>
      </c>
      <c r="O29" s="221"/>
    </row>
    <row r="30" spans="12:15" ht="12.75">
      <c r="L30" s="221" t="s">
        <v>167</v>
      </c>
      <c r="M30" s="243">
        <v>0.5</v>
      </c>
      <c r="N30" s="221" t="s">
        <v>166</v>
      </c>
      <c r="O30" s="221"/>
    </row>
    <row r="33" spans="12:15" ht="12.75">
      <c r="L33" s="249" t="s">
        <v>168</v>
      </c>
      <c r="M33" s="226"/>
      <c r="N33" s="250" t="s">
        <v>153</v>
      </c>
      <c r="O33" s="226"/>
    </row>
    <row r="34" spans="12:15" ht="12.75">
      <c r="L34" s="226">
        <f>$L$11</f>
        <v>0</v>
      </c>
      <c r="M34" s="251">
        <v>0.5</v>
      </c>
      <c r="N34" s="226" t="s">
        <v>169</v>
      </c>
      <c r="O34" s="226"/>
    </row>
    <row r="35" spans="12:15" ht="12.75">
      <c r="L35" s="226"/>
      <c r="M35" s="251"/>
      <c r="N35" s="226"/>
      <c r="O35" s="226"/>
    </row>
    <row r="36" spans="12:15" ht="12.75">
      <c r="L36" s="226">
        <f>$L$13</f>
        <v>590.8571428571429</v>
      </c>
      <c r="M36" s="251">
        <v>0.3</v>
      </c>
      <c r="N36" s="226" t="s">
        <v>170</v>
      </c>
      <c r="O36" s="226"/>
    </row>
    <row r="37" spans="12:15" ht="12.75">
      <c r="L37" s="226"/>
      <c r="M37" s="251"/>
      <c r="N37" s="226"/>
      <c r="O37" s="226"/>
    </row>
    <row r="38" spans="12:15" ht="12.75">
      <c r="L38" s="226">
        <f>$L$15</f>
        <v>491.4285714285714</v>
      </c>
      <c r="M38" s="251">
        <v>0.1</v>
      </c>
      <c r="N38" s="226" t="s">
        <v>171</v>
      </c>
      <c r="O38" s="226"/>
    </row>
    <row r="39" spans="12:15" ht="12.75">
      <c r="L39" s="226"/>
      <c r="M39" s="226"/>
      <c r="N39" s="226"/>
      <c r="O39" s="226"/>
    </row>
    <row r="40" spans="12:15" ht="12.75">
      <c r="L40" s="226"/>
      <c r="M40" s="226"/>
      <c r="N40" s="226"/>
      <c r="O40" s="226"/>
    </row>
    <row r="41" spans="12:15" ht="12.75">
      <c r="L41" s="226" t="s">
        <v>165</v>
      </c>
      <c r="M41" s="251">
        <v>0.5</v>
      </c>
      <c r="N41" s="226" t="s">
        <v>166</v>
      </c>
      <c r="O41" s="226"/>
    </row>
    <row r="42" spans="12:15" ht="12.75">
      <c r="L42" s="226" t="s">
        <v>167</v>
      </c>
      <c r="M42" s="251">
        <v>0.5</v>
      </c>
      <c r="N42" s="226" t="s">
        <v>166</v>
      </c>
      <c r="O42" s="226"/>
    </row>
    <row r="45" spans="12:15" ht="12.75">
      <c r="L45" s="252" t="s">
        <v>172</v>
      </c>
      <c r="M45" s="215"/>
      <c r="N45" s="253" t="s">
        <v>153</v>
      </c>
      <c r="O45" s="215"/>
    </row>
    <row r="46" spans="12:15" ht="12.75">
      <c r="L46" s="215">
        <f>$L$11</f>
        <v>0</v>
      </c>
      <c r="M46" s="254">
        <v>0.5</v>
      </c>
      <c r="N46" s="215" t="s">
        <v>169</v>
      </c>
      <c r="O46" s="215"/>
    </row>
    <row r="47" spans="12:15" ht="12.75">
      <c r="L47" s="215"/>
      <c r="M47" s="254"/>
      <c r="N47" s="215"/>
      <c r="O47" s="215"/>
    </row>
    <row r="48" spans="12:15" ht="12.75">
      <c r="L48" s="215">
        <f>$L$13</f>
        <v>590.8571428571429</v>
      </c>
      <c r="M48" s="254">
        <v>0.3</v>
      </c>
      <c r="N48" s="215" t="s">
        <v>170</v>
      </c>
      <c r="O48" s="215"/>
    </row>
    <row r="49" spans="12:15" ht="12.75">
      <c r="L49" s="215"/>
      <c r="M49" s="254"/>
      <c r="N49" s="215"/>
      <c r="O49" s="215"/>
    </row>
    <row r="50" spans="12:15" ht="12.75">
      <c r="L50" s="215">
        <f>$L$15</f>
        <v>491.4285714285714</v>
      </c>
      <c r="M50" s="254">
        <v>0.1</v>
      </c>
      <c r="N50" s="215" t="s">
        <v>171</v>
      </c>
      <c r="O50" s="215"/>
    </row>
    <row r="51" spans="12:15" ht="12.75">
      <c r="L51" s="215"/>
      <c r="M51" s="215"/>
      <c r="N51" s="215"/>
      <c r="O51" s="215"/>
    </row>
    <row r="52" spans="12:15" ht="12.75">
      <c r="L52" s="215"/>
      <c r="M52" s="215"/>
      <c r="N52" s="215"/>
      <c r="O52" s="215"/>
    </row>
    <row r="53" spans="12:15" ht="12.75">
      <c r="L53" s="215" t="s">
        <v>165</v>
      </c>
      <c r="M53" s="254">
        <v>0.5</v>
      </c>
      <c r="N53" s="215" t="s">
        <v>166</v>
      </c>
      <c r="O53" s="215"/>
    </row>
    <row r="54" spans="12:15" ht="12.75">
      <c r="L54" s="215" t="s">
        <v>167</v>
      </c>
      <c r="M54" s="254">
        <v>0.5</v>
      </c>
      <c r="N54" s="215" t="s">
        <v>166</v>
      </c>
      <c r="O54" s="215"/>
    </row>
    <row r="57" spans="12:15" ht="12.75">
      <c r="L57" s="255" t="s">
        <v>173</v>
      </c>
      <c r="M57" s="231"/>
      <c r="N57" s="256" t="s">
        <v>153</v>
      </c>
      <c r="O57" s="231"/>
    </row>
    <row r="58" spans="12:15" ht="12.75">
      <c r="L58" s="231">
        <f>$L$11</f>
        <v>0</v>
      </c>
      <c r="M58" s="257">
        <v>0.8</v>
      </c>
      <c r="N58" s="231" t="s">
        <v>174</v>
      </c>
      <c r="O58" s="231"/>
    </row>
    <row r="59" spans="12:15" ht="12.75">
      <c r="L59" s="231"/>
      <c r="M59" s="257"/>
      <c r="N59" s="231"/>
      <c r="O59" s="231"/>
    </row>
    <row r="60" spans="12:15" ht="12.75">
      <c r="L60" s="231">
        <f>$L$13</f>
        <v>590.8571428571429</v>
      </c>
      <c r="M60" s="257">
        <v>0.6</v>
      </c>
      <c r="N60" s="231" t="s">
        <v>155</v>
      </c>
      <c r="O60" s="231"/>
    </row>
    <row r="61" spans="12:15" ht="12.75">
      <c r="L61" s="231"/>
      <c r="M61" s="257"/>
      <c r="N61" s="231"/>
      <c r="O61" s="231"/>
    </row>
    <row r="62" spans="12:15" ht="12.75">
      <c r="L62" s="231">
        <f>$L$15</f>
        <v>491.4285714285714</v>
      </c>
      <c r="M62" s="257">
        <v>0.4</v>
      </c>
      <c r="N62" s="231" t="s">
        <v>159</v>
      </c>
      <c r="O62" s="231"/>
    </row>
    <row r="63" spans="12:15" ht="12.75">
      <c r="L63" s="231"/>
      <c r="M63" s="231"/>
      <c r="N63" s="231"/>
      <c r="O63" s="231"/>
    </row>
    <row r="64" spans="12:15" ht="12.75">
      <c r="L64" s="231"/>
      <c r="M64" s="231"/>
      <c r="N64" s="231"/>
      <c r="O64" s="231"/>
    </row>
    <row r="65" spans="12:15" ht="12.75">
      <c r="L65" s="231" t="s">
        <v>165</v>
      </c>
      <c r="M65" s="257">
        <v>1</v>
      </c>
      <c r="N65" s="231" t="s">
        <v>166</v>
      </c>
      <c r="O65" s="231"/>
    </row>
    <row r="66" spans="12:15" ht="12.75">
      <c r="L66" s="231" t="s">
        <v>167</v>
      </c>
      <c r="M66" s="257">
        <v>0.5</v>
      </c>
      <c r="N66" s="231" t="s">
        <v>166</v>
      </c>
      <c r="O66" s="231"/>
    </row>
  </sheetData>
  <printOptions gridLines="1"/>
  <pageMargins left="0.27" right="0.37" top="1.25" bottom="1" header="0.75" footer="0.5"/>
  <pageSetup horizontalDpi="600" verticalDpi="600" orientation="landscape" scale="60" r:id="rId2"/>
  <headerFooter alignWithMargins="0">
    <oddHeader>&amp;C&amp;"Arial,Bold"&amp;14NCSX June 2007 ETC 
TABLE V - Basis of Estimate</oddHeader>
    <oddFooter>&amp;L&amp;F&amp;C&amp;A&amp;R&amp;D   &amp;T</oddFooter>
  </headerFooter>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2007-07-03T15:34:53Z</cp:lastPrinted>
  <dcterms:created xsi:type="dcterms:W3CDTF">2001-10-24T18:11:20Z</dcterms:created>
  <dcterms:modified xsi:type="dcterms:W3CDTF">2007-07-03T15:35:11Z</dcterms:modified>
  <cp:category/>
  <cp:version/>
  <cp:contentType/>
  <cp:contentStatus/>
</cp:coreProperties>
</file>