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540" activeTab="0"/>
  </bookViews>
  <sheets>
    <sheet name="P3" sheetId="1" r:id="rId1"/>
  </sheets>
  <definedNames>
    <definedName name="ACT">'P3'!$A$1</definedName>
    <definedName name="EF_T1">'P3'!$J$1</definedName>
    <definedName name="EFA_T1">'P3'!$K$1</definedName>
    <definedName name="ES_T1">'P3'!$H$1</definedName>
    <definedName name="ESA_T1">'P3'!$I$1</definedName>
    <definedName name="TITLE">'P3'!$C$1</definedName>
  </definedNames>
  <calcPr fullCalcOnLoad="1"/>
</workbook>
</file>

<file path=xl/sharedStrings.xml><?xml version="1.0" encoding="utf-8"?>
<sst xmlns="http://schemas.openxmlformats.org/spreadsheetml/2006/main" count="127" uniqueCount="71">
  <si>
    <t xml:space="preserve">   ACT     </t>
  </si>
  <si>
    <t xml:space="preserve">                     TITLE                       </t>
  </si>
  <si>
    <t xml:space="preserve">    ES      </t>
  </si>
  <si>
    <t xml:space="preserve">            </t>
  </si>
  <si>
    <t xml:space="preserve">    EF      </t>
  </si>
  <si>
    <t xml:space="preserve">           </t>
  </si>
  <si>
    <t xml:space="preserve">    T1      </t>
  </si>
  <si>
    <t xml:space="preserve">---------- </t>
  </si>
  <si>
    <t xml:space="preserve">----------- </t>
  </si>
  <si>
    <t xml:space="preserve">- </t>
  </si>
  <si>
    <t xml:space="preserve">1201-500   </t>
  </si>
  <si>
    <t xml:space="preserve">  </t>
  </si>
  <si>
    <t xml:space="preserve">A </t>
  </si>
  <si>
    <t xml:space="preserve">1203-341   </t>
  </si>
  <si>
    <t xml:space="preserve">Conduct VVSA FDR                                 </t>
  </si>
  <si>
    <t xml:space="preserve">121-038.1  </t>
  </si>
  <si>
    <t xml:space="preserve">Vacuum Vessel Delivered                          </t>
  </si>
  <si>
    <t xml:space="preserve">121-6-9    </t>
  </si>
  <si>
    <t xml:space="preserve">131-035    </t>
  </si>
  <si>
    <t xml:space="preserve">TF Coils Awarded                                 </t>
  </si>
  <si>
    <t xml:space="preserve">131-038    </t>
  </si>
  <si>
    <t xml:space="preserve">All TF Coils Delivered                           </t>
  </si>
  <si>
    <t xml:space="preserve">1403-08    </t>
  </si>
  <si>
    <t xml:space="preserve">Performance Baseline Review                      </t>
  </si>
  <si>
    <t xml:space="preserve">1403-51    </t>
  </si>
  <si>
    <t xml:space="preserve">Mod Coil Winding Form Final Design Review        </t>
  </si>
  <si>
    <t xml:space="preserve">1404-109.J </t>
  </si>
  <si>
    <t xml:space="preserve">JOULE MILESTONE #1-Authorize Prototype Fab       </t>
  </si>
  <si>
    <t xml:space="preserve">1404-110.J </t>
  </si>
  <si>
    <t xml:space="preserve">1406-040   </t>
  </si>
  <si>
    <t xml:space="preserve">JOULE MILESTONE #2-Begin winding on 3D surface   </t>
  </si>
  <si>
    <t xml:space="preserve">141-036    </t>
  </si>
  <si>
    <t xml:space="preserve">PF Coils  Awarded                                </t>
  </si>
  <si>
    <t xml:space="preserve">730.1139   </t>
  </si>
  <si>
    <t xml:space="preserve">Begin Vac Vsl Pumpdown                           </t>
  </si>
  <si>
    <t xml:space="preserve">730.1250   </t>
  </si>
  <si>
    <t xml:space="preserve">Operational Readiness                            </t>
  </si>
  <si>
    <t xml:space="preserve">730.8074   </t>
  </si>
  <si>
    <t xml:space="preserve">Begin Cryostat Installation                      </t>
  </si>
  <si>
    <t xml:space="preserve">920.004    </t>
  </si>
  <si>
    <t xml:space="preserve">Begin Start-up Testing                           </t>
  </si>
  <si>
    <t xml:space="preserve">C-081      </t>
  </si>
  <si>
    <t xml:space="preserve">C-081.1    </t>
  </si>
  <si>
    <t xml:space="preserve">JOULE MILESTONE #4  -  CD-3 Readiness            </t>
  </si>
  <si>
    <t xml:space="preserve">C-121.1    </t>
  </si>
  <si>
    <t xml:space="preserve">First MCWF Delivered                             </t>
  </si>
  <si>
    <t xml:space="preserve">C-501B1    </t>
  </si>
  <si>
    <t xml:space="preserve">Last MCWF Delivered                              </t>
  </si>
  <si>
    <t xml:space="preserve">M-0110     </t>
  </si>
  <si>
    <t xml:space="preserve">CD-2                                             </t>
  </si>
  <si>
    <t xml:space="preserve">M-0115     </t>
  </si>
  <si>
    <t xml:space="preserve">CD-3                                             </t>
  </si>
  <si>
    <t xml:space="preserve">M-0120     </t>
  </si>
  <si>
    <t xml:space="preserve">CD-4                                             </t>
  </si>
  <si>
    <t xml:space="preserve">P1-021.1   </t>
  </si>
  <si>
    <t xml:space="preserve">Complete First Mod Coil Fabrication              </t>
  </si>
  <si>
    <t xml:space="preserve">P1-180.9   </t>
  </si>
  <si>
    <t xml:space="preserve">Begin Assembly of First Field Period             </t>
  </si>
  <si>
    <t xml:space="preserve">P3-241.1   </t>
  </si>
  <si>
    <t xml:space="preserve">Last Field Period Assembled                      </t>
  </si>
  <si>
    <t>Baseline</t>
  </si>
  <si>
    <t>Actual</t>
  </si>
  <si>
    <t xml:space="preserve">Vacuum Vessel &amp; Modular Coil Prel Dsn Rvw                           </t>
  </si>
  <si>
    <t>Level I</t>
  </si>
  <si>
    <t>Level II</t>
  </si>
  <si>
    <t>Joule</t>
  </si>
  <si>
    <t xml:space="preserve">JOULE MILESTONE #3-Prototype Casting Ready for Machining      </t>
  </si>
  <si>
    <t>CD-1</t>
  </si>
  <si>
    <t>Forecast</t>
  </si>
  <si>
    <t xml:space="preserve">Award VV Production Vendor </t>
  </si>
  <si>
    <t xml:space="preserve">Award MCWF Mfg Contract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</si>
</sst>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[$-409]dddd\,\ mmmm\ dd\,\ yyyy"/>
    <numFmt numFmtId="166" formatCode="[$-409]mmmm\-yy;@"/>
    <numFmt numFmtId="167" formatCode="mmm\-yyyy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</numFmts>
  <fonts count="14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u val="single"/>
      <sz val="18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i/>
      <u val="single"/>
      <sz val="1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 applyProtection="1">
      <alignment/>
      <protection/>
    </xf>
    <xf numFmtId="167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67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67" fontId="4" fillId="0" borderId="0" xfId="0" applyNumberFormat="1" applyFont="1" applyFill="1" applyAlignment="1" applyProtection="1">
      <alignment horizontal="center"/>
      <protection/>
    </xf>
    <xf numFmtId="171" fontId="6" fillId="0" borderId="0" xfId="15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167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 applyProtection="1">
      <alignment horizontal="center"/>
      <protection/>
    </xf>
    <xf numFmtId="167" fontId="8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2"/>
  <sheetViews>
    <sheetView showGridLines="0" tabSelected="1" zoomScale="75" zoomScaleNormal="75" workbookViewId="0" topLeftCell="A1">
      <selection activeCell="B2" sqref="B2:F32"/>
    </sheetView>
  </sheetViews>
  <sheetFormatPr defaultColWidth="9.00390625" defaultRowHeight="12.75"/>
  <cols>
    <col min="1" max="1" width="15.50390625" style="3" bestFit="1" customWidth="1"/>
    <col min="2" max="2" width="11.75390625" style="8" customWidth="1"/>
    <col min="3" max="3" width="75.875" style="3" customWidth="1"/>
    <col min="4" max="4" width="13.75390625" style="6" bestFit="1" customWidth="1"/>
    <col min="5" max="5" width="13.75390625" style="22" customWidth="1"/>
    <col min="6" max="6" width="14.625" style="28" customWidth="1"/>
    <col min="7" max="7" width="11.50390625" style="3" customWidth="1"/>
    <col min="8" max="8" width="13.75390625" style="3" bestFit="1" customWidth="1"/>
    <col min="9" max="9" width="11.875" style="3" bestFit="1" customWidth="1"/>
    <col min="10" max="10" width="13.75390625" style="3" bestFit="1" customWidth="1"/>
    <col min="11" max="11" width="11.875" style="3" bestFit="1" customWidth="1"/>
    <col min="12" max="16384" width="11.50390625" style="3" customWidth="1"/>
  </cols>
  <sheetData>
    <row r="1" spans="1:11" ht="23.25">
      <c r="A1" s="1" t="s">
        <v>0</v>
      </c>
      <c r="B1" s="7"/>
      <c r="C1" s="1" t="s">
        <v>1</v>
      </c>
      <c r="D1" s="2"/>
      <c r="E1" s="17"/>
      <c r="F1" s="23"/>
      <c r="G1" s="1"/>
      <c r="H1" s="1" t="s">
        <v>2</v>
      </c>
      <c r="I1" s="1" t="s">
        <v>3</v>
      </c>
      <c r="J1" s="1" t="s">
        <v>4</v>
      </c>
      <c r="K1" s="1" t="s">
        <v>3</v>
      </c>
    </row>
    <row r="2" spans="1:11" s="8" customFormat="1" ht="23.25">
      <c r="A2" s="7" t="s">
        <v>5</v>
      </c>
      <c r="B2" s="7"/>
      <c r="C2" s="7"/>
      <c r="D2" s="9" t="s">
        <v>60</v>
      </c>
      <c r="E2" s="17" t="s">
        <v>68</v>
      </c>
      <c r="F2" s="17" t="s">
        <v>61</v>
      </c>
      <c r="G2" s="7"/>
      <c r="H2" s="7" t="s">
        <v>6</v>
      </c>
      <c r="I2" s="7" t="s">
        <v>3</v>
      </c>
      <c r="J2" s="7" t="s">
        <v>6</v>
      </c>
      <c r="K2" s="7" t="s">
        <v>3</v>
      </c>
    </row>
    <row r="3" spans="1:11" ht="5.25" customHeight="1">
      <c r="A3" s="1" t="s">
        <v>7</v>
      </c>
      <c r="D3" s="3"/>
      <c r="E3" s="18"/>
      <c r="F3" s="24"/>
      <c r="G3" s="1"/>
      <c r="H3" s="1" t="s">
        <v>8</v>
      </c>
      <c r="I3" s="1" t="s">
        <v>9</v>
      </c>
      <c r="J3" s="1" t="s">
        <v>8</v>
      </c>
      <c r="K3" s="1" t="s">
        <v>9</v>
      </c>
    </row>
    <row r="4" spans="1:11" ht="23.25">
      <c r="A4" s="1"/>
      <c r="B4" s="7" t="s">
        <v>63</v>
      </c>
      <c r="C4" s="10" t="s">
        <v>67</v>
      </c>
      <c r="D4" s="12">
        <v>37742</v>
      </c>
      <c r="E4" s="19"/>
      <c r="F4" s="25">
        <v>37742</v>
      </c>
      <c r="G4" s="16">
        <f>(+D4-F4)/30</f>
        <v>0</v>
      </c>
      <c r="H4" s="1"/>
      <c r="I4" s="1"/>
      <c r="J4" s="1"/>
      <c r="K4" s="1"/>
    </row>
    <row r="5" spans="1:11" s="14" customFormat="1" ht="24" customHeight="1">
      <c r="A5" s="10" t="s">
        <v>48</v>
      </c>
      <c r="B5" s="11"/>
      <c r="C5" s="10" t="s">
        <v>49</v>
      </c>
      <c r="D5" s="12">
        <v>38018</v>
      </c>
      <c r="E5" s="19"/>
      <c r="F5" s="25">
        <v>38018</v>
      </c>
      <c r="G5" s="16">
        <f>(+D5-F5)/30</f>
        <v>0</v>
      </c>
      <c r="H5" s="13"/>
      <c r="I5" s="10" t="s">
        <v>11</v>
      </c>
      <c r="K5" s="10" t="s">
        <v>11</v>
      </c>
    </row>
    <row r="6" spans="1:11" s="14" customFormat="1" ht="24" customHeight="1">
      <c r="A6" s="10" t="s">
        <v>50</v>
      </c>
      <c r="B6" s="11"/>
      <c r="C6" s="10" t="s">
        <v>51</v>
      </c>
      <c r="D6" s="15">
        <f>DATE(104,9,30)</f>
        <v>38260</v>
      </c>
      <c r="E6" s="20">
        <f>DATE(104,9,30)</f>
        <v>38260</v>
      </c>
      <c r="F6" s="25"/>
      <c r="G6" s="16">
        <f>(+D6-E6)/30</f>
        <v>0</v>
      </c>
      <c r="H6" s="13"/>
      <c r="I6" s="10" t="s">
        <v>11</v>
      </c>
      <c r="K6" s="10" t="s">
        <v>11</v>
      </c>
    </row>
    <row r="7" spans="1:11" s="14" customFormat="1" ht="24" customHeight="1">
      <c r="A7" s="10" t="s">
        <v>52</v>
      </c>
      <c r="B7" s="11"/>
      <c r="C7" s="10" t="s">
        <v>53</v>
      </c>
      <c r="D7" s="15">
        <f>DATE(108,5,30)</f>
        <v>39598</v>
      </c>
      <c r="E7" s="20">
        <v>39448</v>
      </c>
      <c r="F7" s="25"/>
      <c r="G7" s="16">
        <f>(+D7-E7)/30</f>
        <v>5</v>
      </c>
      <c r="H7" s="13"/>
      <c r="I7" s="10" t="s">
        <v>11</v>
      </c>
      <c r="K7" s="10" t="s">
        <v>11</v>
      </c>
    </row>
    <row r="8" spans="1:11" ht="5.25" customHeight="1">
      <c r="A8" s="1"/>
      <c r="C8" s="1"/>
      <c r="D8" s="5"/>
      <c r="E8" s="21"/>
      <c r="F8" s="26"/>
      <c r="G8" s="16">
        <f>(+D8-F8)/30</f>
        <v>0</v>
      </c>
      <c r="H8" s="4"/>
      <c r="I8" s="1"/>
      <c r="K8" s="1"/>
    </row>
    <row r="9" spans="1:11" s="14" customFormat="1" ht="27" customHeight="1">
      <c r="A9" s="10" t="s">
        <v>10</v>
      </c>
      <c r="B9" s="7" t="s">
        <v>64</v>
      </c>
      <c r="C9" s="10" t="s">
        <v>62</v>
      </c>
      <c r="D9" s="15">
        <f>DATE(103,10,7)</f>
        <v>37901</v>
      </c>
      <c r="E9" s="20"/>
      <c r="F9" s="27">
        <f>DATE(103,10,7)</f>
        <v>37901</v>
      </c>
      <c r="G9" s="16">
        <f>(+D9-F9)/30</f>
        <v>0</v>
      </c>
      <c r="H9" s="13"/>
      <c r="I9" s="10" t="s">
        <v>11</v>
      </c>
      <c r="K9" s="10" t="s">
        <v>12</v>
      </c>
    </row>
    <row r="10" spans="1:11" s="14" customFormat="1" ht="24.75" customHeight="1">
      <c r="A10" s="10" t="s">
        <v>22</v>
      </c>
      <c r="B10" s="11"/>
      <c r="C10" s="10" t="s">
        <v>23</v>
      </c>
      <c r="D10" s="15">
        <f>DATE(103,11,18)</f>
        <v>37943</v>
      </c>
      <c r="E10" s="20"/>
      <c r="F10" s="27">
        <f>DATE(103,11,18)</f>
        <v>37943</v>
      </c>
      <c r="G10" s="16">
        <f>(+D10-F10)/30</f>
        <v>0</v>
      </c>
      <c r="H10" s="13"/>
      <c r="I10" s="10" t="s">
        <v>11</v>
      </c>
      <c r="K10" s="10" t="s">
        <v>12</v>
      </c>
    </row>
    <row r="11" spans="1:11" s="14" customFormat="1" ht="24.75" customHeight="1">
      <c r="A11" s="10" t="s">
        <v>13</v>
      </c>
      <c r="B11" s="11"/>
      <c r="C11" s="10" t="s">
        <v>14</v>
      </c>
      <c r="D11" s="15">
        <f>DATE(104,7,19)</f>
        <v>38187</v>
      </c>
      <c r="E11" s="20"/>
      <c r="F11" s="27">
        <f>DATE(104,5,19)</f>
        <v>38126</v>
      </c>
      <c r="G11" s="16">
        <f>(+D11-F11)/30</f>
        <v>2.033333333333333</v>
      </c>
      <c r="H11" s="13"/>
      <c r="I11" s="10" t="s">
        <v>11</v>
      </c>
      <c r="K11" s="10" t="s">
        <v>11</v>
      </c>
    </row>
    <row r="12" spans="1:11" s="14" customFormat="1" ht="24.75" customHeight="1">
      <c r="A12" s="10" t="s">
        <v>24</v>
      </c>
      <c r="B12" s="11"/>
      <c r="C12" s="10" t="s">
        <v>25</v>
      </c>
      <c r="D12" s="15">
        <f>DATE(104,7,19)</f>
        <v>38187</v>
      </c>
      <c r="E12" s="20"/>
      <c r="F12" s="27">
        <f>DATE(104,5,19)</f>
        <v>38126</v>
      </c>
      <c r="G12" s="16">
        <f>(+D12-F12)/30</f>
        <v>2.033333333333333</v>
      </c>
      <c r="H12" s="13"/>
      <c r="I12" s="10" t="s">
        <v>11</v>
      </c>
      <c r="K12" s="10" t="s">
        <v>11</v>
      </c>
    </row>
    <row r="13" spans="1:11" s="14" customFormat="1" ht="24.75" customHeight="1">
      <c r="A13" s="10" t="s">
        <v>17</v>
      </c>
      <c r="B13" s="11"/>
      <c r="C13" s="10" t="s">
        <v>69</v>
      </c>
      <c r="D13" s="15">
        <v>38322</v>
      </c>
      <c r="E13" s="20">
        <v>38200</v>
      </c>
      <c r="F13" s="25"/>
      <c r="G13" s="16">
        <f aca="true" t="shared" si="0" ref="G13:G27">(+D13-E13)/30</f>
        <v>4.066666666666666</v>
      </c>
      <c r="H13" s="13"/>
      <c r="I13" s="10" t="s">
        <v>11</v>
      </c>
      <c r="K13" s="10" t="s">
        <v>11</v>
      </c>
    </row>
    <row r="14" spans="1:11" s="14" customFormat="1" ht="24.75" customHeight="1">
      <c r="A14" s="10" t="s">
        <v>41</v>
      </c>
      <c r="B14" s="11"/>
      <c r="C14" s="10" t="s">
        <v>70</v>
      </c>
      <c r="D14" s="15">
        <v>38292</v>
      </c>
      <c r="E14" s="20">
        <v>38231</v>
      </c>
      <c r="F14" s="25"/>
      <c r="G14" s="16">
        <f t="shared" si="0"/>
        <v>2.033333333333333</v>
      </c>
      <c r="H14" s="13"/>
      <c r="I14" s="10" t="s">
        <v>11</v>
      </c>
      <c r="K14" s="10" t="s">
        <v>11</v>
      </c>
    </row>
    <row r="15" spans="1:11" s="14" customFormat="1" ht="24.75" customHeight="1">
      <c r="A15" s="10" t="s">
        <v>44</v>
      </c>
      <c r="B15" s="11"/>
      <c r="C15" s="10" t="s">
        <v>45</v>
      </c>
      <c r="D15" s="15">
        <v>38412</v>
      </c>
      <c r="E15" s="20">
        <v>38353</v>
      </c>
      <c r="F15" s="25"/>
      <c r="G15" s="16">
        <f t="shared" si="0"/>
        <v>1.9666666666666666</v>
      </c>
      <c r="H15" s="13"/>
      <c r="I15" s="10" t="s">
        <v>11</v>
      </c>
      <c r="K15" s="10" t="s">
        <v>11</v>
      </c>
    </row>
    <row r="16" spans="1:11" s="14" customFormat="1" ht="24.75" customHeight="1">
      <c r="A16" s="10" t="s">
        <v>18</v>
      </c>
      <c r="B16" s="11"/>
      <c r="C16" s="10" t="s">
        <v>19</v>
      </c>
      <c r="D16" s="15">
        <v>38443</v>
      </c>
      <c r="E16" s="20">
        <v>38353</v>
      </c>
      <c r="F16" s="25"/>
      <c r="G16" s="16">
        <f t="shared" si="0"/>
        <v>3</v>
      </c>
      <c r="H16" s="13"/>
      <c r="I16" s="10" t="s">
        <v>11</v>
      </c>
      <c r="K16" s="10" t="s">
        <v>11</v>
      </c>
    </row>
    <row r="17" spans="1:11" s="14" customFormat="1" ht="24.75" customHeight="1">
      <c r="A17" s="10" t="s">
        <v>54</v>
      </c>
      <c r="B17" s="11"/>
      <c r="C17" s="10" t="s">
        <v>55</v>
      </c>
      <c r="D17" s="15">
        <v>38595</v>
      </c>
      <c r="E17" s="20">
        <v>38501</v>
      </c>
      <c r="F17" s="25"/>
      <c r="G17" s="16">
        <f t="shared" si="0"/>
        <v>3.1333333333333333</v>
      </c>
      <c r="H17" s="13"/>
      <c r="I17" s="10" t="s">
        <v>11</v>
      </c>
      <c r="K17" s="10" t="s">
        <v>11</v>
      </c>
    </row>
    <row r="18" spans="1:11" s="14" customFormat="1" ht="24.75" customHeight="1">
      <c r="A18" s="10" t="s">
        <v>15</v>
      </c>
      <c r="B18" s="11"/>
      <c r="C18" s="10" t="s">
        <v>16</v>
      </c>
      <c r="D18" s="15">
        <v>38749</v>
      </c>
      <c r="E18" s="20">
        <v>38664</v>
      </c>
      <c r="F18" s="25"/>
      <c r="G18" s="16">
        <f t="shared" si="0"/>
        <v>2.8333333333333335</v>
      </c>
      <c r="H18" s="13"/>
      <c r="I18" s="10" t="s">
        <v>11</v>
      </c>
      <c r="K18" s="10" t="s">
        <v>11</v>
      </c>
    </row>
    <row r="19" spans="1:11" s="14" customFormat="1" ht="24.75" customHeight="1">
      <c r="A19" s="10" t="s">
        <v>31</v>
      </c>
      <c r="B19" s="11"/>
      <c r="C19" s="10" t="s">
        <v>32</v>
      </c>
      <c r="D19" s="15">
        <v>38869</v>
      </c>
      <c r="E19" s="20">
        <v>38807</v>
      </c>
      <c r="F19" s="25"/>
      <c r="G19" s="16">
        <f t="shared" si="0"/>
        <v>2.066666666666667</v>
      </c>
      <c r="H19" s="13"/>
      <c r="I19" s="10" t="s">
        <v>11</v>
      </c>
      <c r="K19" s="10" t="s">
        <v>11</v>
      </c>
    </row>
    <row r="20" spans="1:11" s="14" customFormat="1" ht="24.75" customHeight="1">
      <c r="A20" s="10" t="s">
        <v>46</v>
      </c>
      <c r="B20" s="11"/>
      <c r="C20" s="10" t="s">
        <v>47</v>
      </c>
      <c r="D20" s="15">
        <v>38930</v>
      </c>
      <c r="E20" s="20">
        <v>38808</v>
      </c>
      <c r="F20" s="25"/>
      <c r="G20" s="16">
        <f t="shared" si="0"/>
        <v>4.066666666666666</v>
      </c>
      <c r="H20" s="13"/>
      <c r="I20" s="10" t="s">
        <v>11</v>
      </c>
      <c r="K20" s="10" t="s">
        <v>11</v>
      </c>
    </row>
    <row r="21" spans="1:11" s="14" customFormat="1" ht="24.75" customHeight="1">
      <c r="A21" s="10" t="s">
        <v>56</v>
      </c>
      <c r="B21" s="11"/>
      <c r="C21" s="10" t="s">
        <v>57</v>
      </c>
      <c r="D21" s="15">
        <v>38961</v>
      </c>
      <c r="E21" s="20">
        <v>38863</v>
      </c>
      <c r="F21" s="25"/>
      <c r="G21" s="16">
        <f t="shared" si="0"/>
        <v>3.2666666666666666</v>
      </c>
      <c r="I21" s="10" t="s">
        <v>11</v>
      </c>
      <c r="J21" s="13"/>
      <c r="K21" s="10" t="s">
        <v>11</v>
      </c>
    </row>
    <row r="22" spans="1:11" s="14" customFormat="1" ht="24.75" customHeight="1">
      <c r="A22" s="10" t="s">
        <v>20</v>
      </c>
      <c r="B22" s="11"/>
      <c r="C22" s="10" t="s">
        <v>21</v>
      </c>
      <c r="D22" s="15">
        <v>39083</v>
      </c>
      <c r="E22" s="20">
        <v>38975</v>
      </c>
      <c r="F22" s="25"/>
      <c r="G22" s="16">
        <f t="shared" si="0"/>
        <v>3.6</v>
      </c>
      <c r="H22" s="13"/>
      <c r="I22" s="10" t="s">
        <v>11</v>
      </c>
      <c r="K22" s="10" t="s">
        <v>11</v>
      </c>
    </row>
    <row r="23" spans="1:11" s="14" customFormat="1" ht="24.75" customHeight="1">
      <c r="A23" s="10" t="s">
        <v>58</v>
      </c>
      <c r="B23" s="11"/>
      <c r="C23" s="10" t="s">
        <v>59</v>
      </c>
      <c r="D23" s="15">
        <v>39234</v>
      </c>
      <c r="E23" s="20">
        <v>39108</v>
      </c>
      <c r="F23" s="25"/>
      <c r="G23" s="16">
        <f t="shared" si="0"/>
        <v>4.2</v>
      </c>
      <c r="H23" s="13"/>
      <c r="I23" s="10" t="s">
        <v>11</v>
      </c>
      <c r="K23" s="10" t="s">
        <v>11</v>
      </c>
    </row>
    <row r="24" spans="1:11" s="14" customFormat="1" ht="24.75" customHeight="1">
      <c r="A24" s="10" t="s">
        <v>33</v>
      </c>
      <c r="B24" s="11"/>
      <c r="C24" s="10" t="s">
        <v>34</v>
      </c>
      <c r="D24" s="15">
        <v>39326</v>
      </c>
      <c r="E24" s="20">
        <v>39173</v>
      </c>
      <c r="F24" s="25"/>
      <c r="G24" s="16">
        <f t="shared" si="0"/>
        <v>5.1</v>
      </c>
      <c r="I24" s="10" t="s">
        <v>11</v>
      </c>
      <c r="J24" s="13"/>
      <c r="K24" s="10" t="s">
        <v>11</v>
      </c>
    </row>
    <row r="25" spans="1:11" s="14" customFormat="1" ht="24.75" customHeight="1">
      <c r="A25" s="10" t="s">
        <v>35</v>
      </c>
      <c r="B25" s="11"/>
      <c r="C25" s="10" t="s">
        <v>36</v>
      </c>
      <c r="D25" s="15">
        <v>39387</v>
      </c>
      <c r="E25" s="20">
        <v>39258</v>
      </c>
      <c r="F25" s="25"/>
      <c r="G25" s="16">
        <f t="shared" si="0"/>
        <v>4.3</v>
      </c>
      <c r="H25" s="13"/>
      <c r="I25" s="10" t="s">
        <v>11</v>
      </c>
      <c r="K25" s="10" t="s">
        <v>11</v>
      </c>
    </row>
    <row r="26" spans="1:11" s="14" customFormat="1" ht="24.75" customHeight="1">
      <c r="A26" s="10" t="s">
        <v>39</v>
      </c>
      <c r="B26" s="11"/>
      <c r="C26" s="10" t="s">
        <v>40</v>
      </c>
      <c r="D26" s="15">
        <v>39387</v>
      </c>
      <c r="E26" s="20">
        <v>39260</v>
      </c>
      <c r="F26" s="25"/>
      <c r="G26" s="16">
        <f t="shared" si="0"/>
        <v>4.233333333333333</v>
      </c>
      <c r="I26" s="10" t="s">
        <v>11</v>
      </c>
      <c r="J26" s="13"/>
      <c r="K26" s="10" t="s">
        <v>11</v>
      </c>
    </row>
    <row r="27" spans="1:11" s="14" customFormat="1" ht="24.75" customHeight="1">
      <c r="A27" s="10" t="s">
        <v>37</v>
      </c>
      <c r="B27" s="11"/>
      <c r="C27" s="10" t="s">
        <v>38</v>
      </c>
      <c r="D27" s="15">
        <v>39538</v>
      </c>
      <c r="E27" s="20">
        <v>39384</v>
      </c>
      <c r="F27" s="25"/>
      <c r="G27" s="16">
        <f t="shared" si="0"/>
        <v>5.133333333333334</v>
      </c>
      <c r="I27" s="10" t="s">
        <v>11</v>
      </c>
      <c r="J27" s="13"/>
      <c r="K27" s="10" t="s">
        <v>11</v>
      </c>
    </row>
    <row r="28" spans="1:11" ht="5.25" customHeight="1">
      <c r="A28" s="1"/>
      <c r="C28" s="1"/>
      <c r="D28" s="5"/>
      <c r="E28" s="21"/>
      <c r="F28" s="26"/>
      <c r="G28" s="16">
        <f>(+D28-F28)/30</f>
        <v>0</v>
      </c>
      <c r="I28" s="1"/>
      <c r="J28" s="4"/>
      <c r="K28" s="1"/>
    </row>
    <row r="29" spans="1:11" s="14" customFormat="1" ht="23.25" customHeight="1">
      <c r="A29" s="10" t="s">
        <v>26</v>
      </c>
      <c r="B29" s="7" t="s">
        <v>65</v>
      </c>
      <c r="C29" s="10" t="s">
        <v>27</v>
      </c>
      <c r="D29" s="15">
        <f>DATE(103,12,20)</f>
        <v>37975</v>
      </c>
      <c r="E29" s="20"/>
      <c r="F29" s="27">
        <f>DATE(103,10,20)</f>
        <v>37914</v>
      </c>
      <c r="G29" s="16">
        <f>(+D29-F29)/30</f>
        <v>2.033333333333333</v>
      </c>
      <c r="H29" s="13"/>
      <c r="I29" s="10" t="s">
        <v>11</v>
      </c>
      <c r="K29" s="10" t="s">
        <v>12</v>
      </c>
    </row>
    <row r="30" spans="1:11" s="14" customFormat="1" ht="23.25" customHeight="1">
      <c r="A30" s="10" t="s">
        <v>29</v>
      </c>
      <c r="B30" s="11"/>
      <c r="C30" s="10" t="s">
        <v>30</v>
      </c>
      <c r="D30" s="12">
        <v>38047</v>
      </c>
      <c r="E30" s="19"/>
      <c r="F30" s="27">
        <f>DATE(104,1,30)</f>
        <v>38016</v>
      </c>
      <c r="G30" s="16">
        <f>(+D30-F30)/30</f>
        <v>1.0333333333333334</v>
      </c>
      <c r="I30" s="10" t="s">
        <v>12</v>
      </c>
      <c r="J30" s="13"/>
      <c r="K30" s="10" t="s">
        <v>11</v>
      </c>
    </row>
    <row r="31" spans="1:11" s="14" customFormat="1" ht="23.25" customHeight="1">
      <c r="A31" s="10" t="s">
        <v>28</v>
      </c>
      <c r="B31" s="11"/>
      <c r="C31" s="10" t="s">
        <v>66</v>
      </c>
      <c r="D31" s="12">
        <v>38139</v>
      </c>
      <c r="E31" s="19"/>
      <c r="F31" s="27">
        <f>DATE(104,5,26)</f>
        <v>38133</v>
      </c>
      <c r="G31" s="16">
        <f>(+D31-F31)/30</f>
        <v>0.2</v>
      </c>
      <c r="H31" s="13"/>
      <c r="I31" s="10" t="s">
        <v>11</v>
      </c>
      <c r="K31" s="10" t="s">
        <v>11</v>
      </c>
    </row>
    <row r="32" spans="1:11" s="14" customFormat="1" ht="23.25" customHeight="1">
      <c r="A32" s="10" t="s">
        <v>42</v>
      </c>
      <c r="B32" s="11"/>
      <c r="C32" s="10" t="s">
        <v>43</v>
      </c>
      <c r="D32" s="15">
        <v>38231</v>
      </c>
      <c r="E32" s="20">
        <v>38231</v>
      </c>
      <c r="F32" s="25"/>
      <c r="G32" s="16">
        <f>(+D32-F32)/30</f>
        <v>1274.3666666666666</v>
      </c>
      <c r="H32" s="13"/>
      <c r="I32" s="10" t="s">
        <v>11</v>
      </c>
      <c r="K32" s="10" t="s"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dcterms:created xsi:type="dcterms:W3CDTF">2004-06-03T11:33:09Z</dcterms:created>
  <dcterms:modified xsi:type="dcterms:W3CDTF">2004-06-07T14:02:29Z</dcterms:modified>
  <cp:category/>
  <cp:version/>
  <cp:contentType/>
  <cp:contentStatus/>
</cp:coreProperties>
</file>