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4700" windowHeight="8190" activeTab="0"/>
  </bookViews>
  <sheets>
    <sheet name="Sheet1" sheetId="1" r:id="rId1"/>
  </sheets>
  <definedNames>
    <definedName name="_xlnm.Print_Area" localSheetId="0">'Sheet1'!$B$1:$F$35</definedName>
  </definedNames>
  <calcPr fullCalcOnLoad="1"/>
</workbook>
</file>

<file path=xl/sharedStrings.xml><?xml version="1.0" encoding="utf-8"?>
<sst xmlns="http://schemas.openxmlformats.org/spreadsheetml/2006/main" count="61" uniqueCount="48">
  <si>
    <t>cost variances to date</t>
  </si>
  <si>
    <t>ETC increases</t>
  </si>
  <si>
    <t>job 1414 coil testing</t>
  </si>
  <si>
    <t>fp assy stage 1</t>
  </si>
  <si>
    <t>metrology engr supervision (raftopolous)</t>
  </si>
  <si>
    <t>TF coil fabr</t>
  </si>
  <si>
    <t>job 1451 MC winding</t>
  </si>
  <si>
    <t xml:space="preserve">wbs 85 startup </t>
  </si>
  <si>
    <t>wbs 4</t>
  </si>
  <si>
    <t>wbs 14 design</t>
  </si>
  <si>
    <t>wbs 12 design</t>
  </si>
  <si>
    <t>wbs 12 hardware</t>
  </si>
  <si>
    <t>fan,brooks fy06</t>
  </si>
  <si>
    <t>brooks fy07</t>
  </si>
  <si>
    <t>other cost variances</t>
  </si>
  <si>
    <t>reviewed</t>
  </si>
  <si>
    <t>wbs 14 interface hardware</t>
  </si>
  <si>
    <t>combine CS,base ,&amp; coil support struct into one procurement</t>
  </si>
  <si>
    <t>bcwr</t>
  </si>
  <si>
    <t>contingency</t>
  </si>
  <si>
    <t>ecp43</t>
  </si>
  <si>
    <t>ecp-TF</t>
  </si>
  <si>
    <t>incl balance of cost variances and ETC's</t>
  </si>
  <si>
    <t>% over budget=</t>
  </si>
  <si>
    <t>projected ETC=</t>
  </si>
  <si>
    <t>ACWP cum thru 2/28=</t>
  </si>
  <si>
    <t>EAC =</t>
  </si>
  <si>
    <t>Underfunded=</t>
  </si>
  <si>
    <t>jobs 1303,1303 1503 cs suprt, pf design &amp; coil suprts</t>
  </si>
  <si>
    <t>NCSX ETC status</t>
  </si>
  <si>
    <t>bcwp fy06 thru 2/28/06</t>
  </si>
  <si>
    <t>acwp fy06  thru 2/28/06</t>
  </si>
  <si>
    <t>cv fy06 only =</t>
  </si>
  <si>
    <t>TEC=</t>
  </si>
  <si>
    <t>GG,WR,HN,MW,RLS</t>
  </si>
  <si>
    <t>MV,MW,WR,HN,RLS</t>
  </si>
  <si>
    <t>SR,WR.HN,LD,RLS</t>
  </si>
  <si>
    <t>CG,MW,AvH,RLS</t>
  </si>
  <si>
    <t>RR,WR,HN,RLS</t>
  </si>
  <si>
    <t>DW,WR,HN,JL,MW,RLS</t>
  </si>
  <si>
    <t>PG,WR,HN,JL,MW,RLS</t>
  </si>
  <si>
    <t>WR</t>
  </si>
  <si>
    <t>FD,MK,MW,WR,HN,RLS</t>
  </si>
  <si>
    <t>RLS</t>
  </si>
  <si>
    <t>JC</t>
  </si>
  <si>
    <t>assume project continues at this rate</t>
  </si>
  <si>
    <t>potential EAC</t>
  </si>
  <si>
    <t>EAC scenario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</si>
</sst>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  <numFmt numFmtId="167" formatCode="0.0%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_(* #,##0.0_);_(* \(#,##0.0\);_(* &quot;-&quot;??_);_(@_)"/>
    <numFmt numFmtId="175" formatCode="_(* #,##0_);_(* \(#,##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9" fontId="0" fillId="0" borderId="0" xfId="19" applyAlignment="1">
      <alignment horizontal="center"/>
    </xf>
    <xf numFmtId="0" fontId="0" fillId="0" borderId="0" xfId="0" applyBorder="1" applyAlignment="1">
      <alignment horizontal="center" wrapText="1"/>
    </xf>
    <xf numFmtId="167" fontId="0" fillId="0" borderId="0" xfId="19" applyNumberFormat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/>
    </xf>
    <xf numFmtId="166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3" fontId="0" fillId="0" borderId="0" xfId="0" applyNumberForma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173" fontId="0" fillId="0" borderId="0" xfId="0" applyNumberFormat="1" applyBorder="1" applyAlignment="1">
      <alignment/>
    </xf>
    <xf numFmtId="173" fontId="0" fillId="0" borderId="0" xfId="0" applyNumberFormat="1" applyAlignment="1">
      <alignment/>
    </xf>
    <xf numFmtId="175" fontId="0" fillId="0" borderId="0" xfId="15" applyNumberFormat="1" applyBorder="1" applyAlignment="1">
      <alignment horizontal="center"/>
    </xf>
    <xf numFmtId="167" fontId="1" fillId="0" borderId="0" xfId="19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9" fontId="0" fillId="0" borderId="0" xfId="19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173" fontId="0" fillId="0" borderId="1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25</xdr:row>
      <xdr:rowOff>38100</xdr:rowOff>
    </xdr:from>
    <xdr:to>
      <xdr:col>4</xdr:col>
      <xdr:colOff>514350</xdr:colOff>
      <xdr:row>29</xdr:row>
      <xdr:rowOff>180975</xdr:rowOff>
    </xdr:to>
    <xdr:sp>
      <xdr:nvSpPr>
        <xdr:cNvPr id="1" name="Line 1"/>
        <xdr:cNvSpPr>
          <a:spLocks/>
        </xdr:cNvSpPr>
      </xdr:nvSpPr>
      <xdr:spPr>
        <a:xfrm>
          <a:off x="6477000" y="5067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29</xdr:row>
      <xdr:rowOff>76200</xdr:rowOff>
    </xdr:from>
    <xdr:to>
      <xdr:col>4</xdr:col>
      <xdr:colOff>514350</xdr:colOff>
      <xdr:row>29</xdr:row>
      <xdr:rowOff>76200</xdr:rowOff>
    </xdr:to>
    <xdr:sp>
      <xdr:nvSpPr>
        <xdr:cNvPr id="2" name="Line 2"/>
        <xdr:cNvSpPr>
          <a:spLocks/>
        </xdr:cNvSpPr>
      </xdr:nvSpPr>
      <xdr:spPr>
        <a:xfrm>
          <a:off x="6076950" y="58674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workbookViewId="0" topLeftCell="A1">
      <selection activeCell="B1" sqref="B1:F35"/>
    </sheetView>
  </sheetViews>
  <sheetFormatPr defaultColWidth="9.140625" defaultRowHeight="15" customHeight="1"/>
  <cols>
    <col min="1" max="1" width="11.7109375" style="0" customWidth="1"/>
    <col min="2" max="2" width="37.8515625" style="0" customWidth="1"/>
    <col min="3" max="3" width="20.7109375" style="0" customWidth="1"/>
    <col min="4" max="5" width="19.140625" style="0" customWidth="1"/>
    <col min="6" max="6" width="32.57421875" style="0" customWidth="1"/>
    <col min="7" max="16384" width="11.7109375" style="0" customWidth="1"/>
  </cols>
  <sheetData>
    <row r="1" spans="1:10" ht="15" customHeight="1">
      <c r="A1" s="1"/>
      <c r="B1" s="20" t="s">
        <v>29</v>
      </c>
      <c r="C1" s="6"/>
      <c r="D1" s="6"/>
      <c r="E1" s="1"/>
      <c r="F1" s="1"/>
      <c r="G1" s="1"/>
      <c r="H1" s="1"/>
      <c r="I1" s="1"/>
      <c r="J1" s="1"/>
    </row>
    <row r="2" spans="1:10" ht="25.5">
      <c r="A2" s="1"/>
      <c r="B2" s="1"/>
      <c r="C2" s="12" t="s">
        <v>0</v>
      </c>
      <c r="D2" s="12" t="s">
        <v>1</v>
      </c>
      <c r="E2" s="1"/>
      <c r="F2" s="1"/>
      <c r="G2" s="1"/>
      <c r="H2" s="1"/>
      <c r="I2" s="1"/>
      <c r="J2" s="1"/>
    </row>
    <row r="3" spans="1:10" ht="15" customHeight="1">
      <c r="A3" s="1"/>
      <c r="B3" s="2" t="s">
        <v>2</v>
      </c>
      <c r="C3" s="7"/>
      <c r="D3" s="7">
        <v>168</v>
      </c>
      <c r="E3" s="4" t="s">
        <v>15</v>
      </c>
      <c r="F3" s="30" t="s">
        <v>34</v>
      </c>
      <c r="G3" s="1"/>
      <c r="H3" s="1"/>
      <c r="I3" s="1"/>
      <c r="J3" s="1"/>
    </row>
    <row r="4" spans="1:10" ht="15" customHeight="1">
      <c r="A4" s="1"/>
      <c r="B4" s="2" t="s">
        <v>3</v>
      </c>
      <c r="C4" s="7"/>
      <c r="D4" s="7">
        <f>163</f>
        <v>163</v>
      </c>
      <c r="E4" s="4" t="s">
        <v>15</v>
      </c>
      <c r="F4" s="30" t="s">
        <v>35</v>
      </c>
      <c r="G4" s="1"/>
      <c r="H4" s="1"/>
      <c r="I4" s="1"/>
      <c r="J4" s="1"/>
    </row>
    <row r="5" spans="1:10" ht="15" customHeight="1">
      <c r="A5" s="1"/>
      <c r="B5" s="2" t="s">
        <v>4</v>
      </c>
      <c r="C5" s="7"/>
      <c r="D5" s="7">
        <v>113</v>
      </c>
      <c r="E5" s="4" t="s">
        <v>15</v>
      </c>
      <c r="F5" s="30" t="s">
        <v>36</v>
      </c>
      <c r="G5" s="1"/>
      <c r="H5" s="1"/>
      <c r="I5" s="1"/>
      <c r="J5" s="1"/>
    </row>
    <row r="6" spans="1:10" ht="15" customHeight="1">
      <c r="A6" s="1"/>
      <c r="B6" s="3" t="s">
        <v>5</v>
      </c>
      <c r="C6" s="8">
        <v>118</v>
      </c>
      <c r="D6" s="8">
        <v>589</v>
      </c>
      <c r="E6" s="1"/>
      <c r="F6" t="s">
        <v>43</v>
      </c>
      <c r="G6" s="1"/>
      <c r="H6" s="1"/>
      <c r="I6" s="1"/>
      <c r="J6" s="1"/>
    </row>
    <row r="7" spans="1:10" ht="15" customHeight="1">
      <c r="A7" s="1"/>
      <c r="B7" s="3" t="s">
        <v>6</v>
      </c>
      <c r="C7" s="8">
        <v>381</v>
      </c>
      <c r="D7" s="9">
        <v>1020</v>
      </c>
      <c r="E7" s="1"/>
      <c r="F7" t="s">
        <v>44</v>
      </c>
      <c r="G7" s="1"/>
      <c r="H7" s="1"/>
      <c r="I7" s="1"/>
      <c r="J7" s="1"/>
    </row>
    <row r="8" spans="1:10" ht="15" customHeight="1">
      <c r="A8" s="1"/>
      <c r="B8" s="5" t="s">
        <v>7</v>
      </c>
      <c r="C8" s="7"/>
      <c r="D8" s="10">
        <v>-396.6</v>
      </c>
      <c r="E8" s="4" t="s">
        <v>15</v>
      </c>
      <c r="F8" s="30" t="s">
        <v>37</v>
      </c>
      <c r="G8" s="1"/>
      <c r="H8" s="1"/>
      <c r="I8" s="1"/>
      <c r="J8" s="1"/>
    </row>
    <row r="9" spans="1:10" ht="15" customHeight="1">
      <c r="A9" s="1"/>
      <c r="B9" s="5" t="s">
        <v>8</v>
      </c>
      <c r="C9" s="7">
        <v>132</v>
      </c>
      <c r="D9" s="10">
        <v>70</v>
      </c>
      <c r="E9" s="4" t="s">
        <v>15</v>
      </c>
      <c r="F9" s="30" t="s">
        <v>38</v>
      </c>
      <c r="G9" s="1"/>
      <c r="H9" s="1"/>
      <c r="I9" s="1"/>
      <c r="J9" s="1"/>
    </row>
    <row r="10" spans="1:10" ht="15" customHeight="1">
      <c r="A10" s="1"/>
      <c r="B10" s="5" t="s">
        <v>9</v>
      </c>
      <c r="C10" s="10">
        <v>63</v>
      </c>
      <c r="D10" s="10">
        <v>28</v>
      </c>
      <c r="E10" s="4" t="s">
        <v>15</v>
      </c>
      <c r="F10" s="30" t="s">
        <v>39</v>
      </c>
      <c r="G10" s="1"/>
      <c r="H10" s="1"/>
      <c r="I10" s="1"/>
      <c r="J10" s="1"/>
    </row>
    <row r="11" spans="1:10" ht="15" customHeight="1">
      <c r="A11" s="1"/>
      <c r="B11" s="5" t="s">
        <v>16</v>
      </c>
      <c r="C11" s="10"/>
      <c r="D11" s="10">
        <v>70</v>
      </c>
      <c r="E11" s="4" t="s">
        <v>15</v>
      </c>
      <c r="F11" s="30" t="s">
        <v>39</v>
      </c>
      <c r="G11" s="1"/>
      <c r="H11" s="1"/>
      <c r="I11" s="1"/>
      <c r="J11" s="1"/>
    </row>
    <row r="12" spans="1:10" ht="15" customHeight="1">
      <c r="A12" s="1"/>
      <c r="B12" s="5" t="s">
        <v>10</v>
      </c>
      <c r="C12" s="7">
        <v>77</v>
      </c>
      <c r="D12" s="10">
        <v>70</v>
      </c>
      <c r="E12" s="4" t="s">
        <v>15</v>
      </c>
      <c r="F12" s="30" t="s">
        <v>40</v>
      </c>
      <c r="G12" s="1"/>
      <c r="H12" s="1"/>
      <c r="I12" s="1"/>
      <c r="J12" s="1"/>
    </row>
    <row r="13" spans="1:10" ht="15" customHeight="1">
      <c r="A13" s="1"/>
      <c r="B13" s="5" t="s">
        <v>11</v>
      </c>
      <c r="C13" s="10">
        <v>57</v>
      </c>
      <c r="D13" s="10">
        <v>36</v>
      </c>
      <c r="E13" s="4" t="s">
        <v>15</v>
      </c>
      <c r="F13" s="30" t="s">
        <v>40</v>
      </c>
      <c r="G13" s="1"/>
      <c r="H13" s="1"/>
      <c r="I13" s="1"/>
      <c r="J13" s="1"/>
    </row>
    <row r="14" spans="1:10" ht="15" customHeight="1">
      <c r="A14" s="1"/>
      <c r="B14" s="3" t="s">
        <v>12</v>
      </c>
      <c r="C14" s="9">
        <v>106</v>
      </c>
      <c r="D14" s="9">
        <v>100</v>
      </c>
      <c r="E14" s="1"/>
      <c r="F14" t="s">
        <v>41</v>
      </c>
      <c r="G14" s="1"/>
      <c r="H14" s="1"/>
      <c r="I14" s="1"/>
      <c r="J14" s="1"/>
    </row>
    <row r="15" spans="1:10" ht="15" customHeight="1">
      <c r="A15" s="1"/>
      <c r="B15" s="3" t="s">
        <v>13</v>
      </c>
      <c r="C15" s="8"/>
      <c r="D15" s="9">
        <v>225</v>
      </c>
      <c r="E15" s="1"/>
      <c r="F15" t="s">
        <v>41</v>
      </c>
      <c r="G15" s="1"/>
      <c r="H15" s="1"/>
      <c r="I15" s="1"/>
      <c r="J15" s="1"/>
    </row>
    <row r="16" spans="1:10" ht="15" customHeight="1">
      <c r="A16" s="1"/>
      <c r="B16" s="5" t="s">
        <v>28</v>
      </c>
      <c r="C16" s="7"/>
      <c r="D16" s="10">
        <v>10</v>
      </c>
      <c r="E16" s="4" t="s">
        <v>15</v>
      </c>
      <c r="F16" s="30" t="s">
        <v>42</v>
      </c>
      <c r="G16" s="1"/>
      <c r="H16" s="1"/>
      <c r="I16" s="1"/>
      <c r="J16" s="1"/>
    </row>
    <row r="17" spans="1:10" ht="15" customHeight="1">
      <c r="A17" s="1"/>
      <c r="B17" s="18" t="s">
        <v>17</v>
      </c>
      <c r="C17" s="19"/>
      <c r="D17" s="19">
        <v>-120</v>
      </c>
      <c r="E17" s="1"/>
      <c r="F17" t="s">
        <v>43</v>
      </c>
      <c r="G17" s="1"/>
      <c r="H17" s="1"/>
      <c r="I17" s="1"/>
      <c r="J17" s="1"/>
    </row>
    <row r="18" spans="1:10" ht="15" customHeight="1">
      <c r="A18" s="1"/>
      <c r="B18" s="3" t="s">
        <v>14</v>
      </c>
      <c r="C18" s="9">
        <v>475</v>
      </c>
      <c r="D18" s="8"/>
      <c r="E18" s="1"/>
      <c r="F18" s="1"/>
      <c r="G18" s="1"/>
      <c r="H18" s="1"/>
      <c r="I18" s="1"/>
      <c r="J18" s="1"/>
    </row>
    <row r="19" spans="1:10" ht="15" customHeight="1" thickBot="1">
      <c r="A19" s="1"/>
      <c r="B19" s="1"/>
      <c r="C19" s="11"/>
      <c r="D19" s="11"/>
      <c r="E19" s="1"/>
      <c r="F19" s="1"/>
      <c r="G19" s="1"/>
      <c r="H19" s="1"/>
      <c r="I19" s="1"/>
      <c r="J19" s="1"/>
    </row>
    <row r="20" spans="1:10" ht="15" customHeight="1">
      <c r="A20" s="1"/>
      <c r="B20" s="1"/>
      <c r="C20" s="8">
        <f>SUM(C3:C19)</f>
        <v>1409</v>
      </c>
      <c r="D20" s="8">
        <f>SUM(D3:D19)</f>
        <v>2145.4</v>
      </c>
      <c r="E20" s="1"/>
      <c r="F20" s="1"/>
      <c r="G20" s="1"/>
      <c r="H20" s="1"/>
      <c r="I20" s="1"/>
      <c r="J20" s="1"/>
    </row>
    <row r="21" spans="1:10" ht="15" customHeight="1">
      <c r="A21" s="1"/>
      <c r="B21" s="1"/>
      <c r="C21" s="8"/>
      <c r="D21" s="8"/>
      <c r="E21" s="1"/>
      <c r="F21" s="1"/>
      <c r="G21" s="1"/>
      <c r="H21" s="1"/>
      <c r="I21" s="1"/>
      <c r="J21" s="1"/>
    </row>
    <row r="22" spans="1:10" ht="25.5">
      <c r="A22" s="1"/>
      <c r="B22" s="1"/>
      <c r="C22" s="27" t="s">
        <v>20</v>
      </c>
      <c r="D22" s="28" t="s">
        <v>21</v>
      </c>
      <c r="E22" s="29" t="s">
        <v>22</v>
      </c>
      <c r="F22" s="15"/>
      <c r="G22" s="15"/>
      <c r="H22" s="15"/>
      <c r="I22" s="15"/>
      <c r="J22" s="1"/>
    </row>
    <row r="23" spans="1:10" ht="15" customHeight="1">
      <c r="A23" s="1"/>
      <c r="B23" s="17" t="s">
        <v>19</v>
      </c>
      <c r="C23" s="21">
        <v>8.72</v>
      </c>
      <c r="D23" s="21">
        <f>+C23-((C6:D6)/1000)</f>
        <v>8.131</v>
      </c>
      <c r="E23" s="21">
        <f>+D23-((+C20+D20-C6)/1000)</f>
        <v>4.6946</v>
      </c>
      <c r="F23" s="6"/>
      <c r="G23" s="31"/>
      <c r="H23" s="6"/>
      <c r="I23" s="6"/>
      <c r="J23" s="1"/>
    </row>
    <row r="24" spans="1:10" ht="15" customHeight="1">
      <c r="A24" s="1"/>
      <c r="B24" s="43"/>
      <c r="C24" s="14">
        <f>+C23/C25</f>
        <v>0.2239802732970307</v>
      </c>
      <c r="D24" s="16">
        <f>+D23/D25</f>
        <v>0.20573872118620481</v>
      </c>
      <c r="E24" s="16">
        <f>+E23/E25</f>
        <v>0.11428668805717987</v>
      </c>
      <c r="F24" s="13"/>
      <c r="G24" s="13"/>
      <c r="H24" s="6"/>
      <c r="I24" s="6"/>
      <c r="J24" s="1"/>
    </row>
    <row r="25" spans="1:10" ht="15" customHeight="1" thickBot="1">
      <c r="A25" s="1"/>
      <c r="B25" s="17" t="s">
        <v>18</v>
      </c>
      <c r="C25" s="21">
        <f>38.04+0.892</f>
        <v>38.932</v>
      </c>
      <c r="D25" s="21">
        <f>+C25+0.589</f>
        <v>39.521</v>
      </c>
      <c r="E25" s="22">
        <f>+D25+((D20-D6)/1000)</f>
        <v>41.0774</v>
      </c>
      <c r="F25" s="6"/>
      <c r="G25" s="6"/>
      <c r="H25" s="6"/>
      <c r="I25" s="6"/>
      <c r="J25" s="1"/>
    </row>
    <row r="26" spans="1:10" ht="15" customHeight="1">
      <c r="A26" s="1"/>
      <c r="B26" s="1"/>
      <c r="C26" s="32" t="s">
        <v>47</v>
      </c>
      <c r="D26" s="33"/>
      <c r="E26" s="33"/>
      <c r="F26" s="34"/>
      <c r="G26" s="6"/>
      <c r="H26" s="6"/>
      <c r="I26" s="6"/>
      <c r="J26" s="1"/>
    </row>
    <row r="27" spans="1:10" ht="15" customHeight="1">
      <c r="A27" s="1"/>
      <c r="B27" s="1"/>
      <c r="C27" s="35" t="s">
        <v>30</v>
      </c>
      <c r="D27" s="25">
        <v>6449</v>
      </c>
      <c r="E27" s="6"/>
      <c r="F27" s="36"/>
      <c r="G27" s="6"/>
      <c r="H27" s="6"/>
      <c r="I27" s="6"/>
      <c r="J27" s="1"/>
    </row>
    <row r="28" spans="1:10" ht="15" customHeight="1">
      <c r="A28" s="1"/>
      <c r="B28" s="1"/>
      <c r="C28" s="35" t="s">
        <v>31</v>
      </c>
      <c r="D28" s="25">
        <v>7858</v>
      </c>
      <c r="E28" s="1"/>
      <c r="F28" s="37"/>
      <c r="G28" s="1"/>
      <c r="H28" s="1"/>
      <c r="I28" s="1"/>
      <c r="J28" s="1"/>
    </row>
    <row r="29" spans="1:10" ht="15" customHeight="1">
      <c r="A29" s="1"/>
      <c r="B29" s="1"/>
      <c r="C29" s="38" t="s">
        <v>32</v>
      </c>
      <c r="D29" s="25">
        <f>+D28-D27</f>
        <v>1409</v>
      </c>
      <c r="E29" s="1"/>
      <c r="F29" s="37"/>
      <c r="G29" s="1"/>
      <c r="H29" s="1"/>
      <c r="I29" s="1"/>
      <c r="J29" s="1"/>
    </row>
    <row r="30" spans="1:10" ht="15" customHeight="1">
      <c r="A30" s="1"/>
      <c r="B30" s="1"/>
      <c r="C30" s="38" t="s">
        <v>23</v>
      </c>
      <c r="D30" s="26">
        <f>+D29/D27</f>
        <v>0.21848348581175375</v>
      </c>
      <c r="E30" s="1"/>
      <c r="F30" s="37" t="s">
        <v>45</v>
      </c>
      <c r="G30" s="1"/>
      <c r="H30" s="1"/>
      <c r="I30" s="1"/>
      <c r="J30" s="1"/>
    </row>
    <row r="31" spans="1:10" ht="15" customHeight="1">
      <c r="A31" s="1"/>
      <c r="B31" s="1"/>
      <c r="C31" s="38"/>
      <c r="D31" s="1" t="s">
        <v>24</v>
      </c>
      <c r="E31" s="23">
        <f>(+D30*E25)+E25</f>
        <v>50.05213354008373</v>
      </c>
      <c r="F31" s="37"/>
      <c r="G31" s="1"/>
      <c r="H31" s="1"/>
      <c r="I31" s="1"/>
      <c r="J31" s="1"/>
    </row>
    <row r="32" spans="1:10" ht="15" customHeight="1">
      <c r="A32" s="1"/>
      <c r="B32" s="1"/>
      <c r="C32" s="38"/>
      <c r="D32" s="1" t="s">
        <v>25</v>
      </c>
      <c r="E32" s="23">
        <v>46.172</v>
      </c>
      <c r="F32" s="37"/>
      <c r="G32" s="1"/>
      <c r="H32" s="1"/>
      <c r="I32" s="1"/>
      <c r="J32" s="1"/>
    </row>
    <row r="33" spans="3:6" ht="15" customHeight="1">
      <c r="C33" s="38"/>
      <c r="D33" s="1" t="s">
        <v>26</v>
      </c>
      <c r="E33" s="23">
        <f>SUM(E31:E32)</f>
        <v>96.22413354008373</v>
      </c>
      <c r="F33" s="37" t="s">
        <v>46</v>
      </c>
    </row>
    <row r="34" spans="3:6" ht="15" customHeight="1">
      <c r="C34" s="38"/>
      <c r="D34" s="1" t="s">
        <v>33</v>
      </c>
      <c r="E34" s="23">
        <v>92.4</v>
      </c>
      <c r="F34" s="37"/>
    </row>
    <row r="35" spans="3:6" ht="15" customHeight="1" thickBot="1">
      <c r="C35" s="39"/>
      <c r="D35" s="40" t="s">
        <v>27</v>
      </c>
      <c r="E35" s="41">
        <f>+E33-E34</f>
        <v>3.8241335400837215</v>
      </c>
      <c r="F35" s="42"/>
    </row>
    <row r="36" ht="15" customHeight="1">
      <c r="E36" s="24"/>
    </row>
  </sheetData>
  <printOptions gridLines="1" horizontalCentered="1" verticalCentered="1"/>
  <pageMargins left="0.35" right="0.49" top="0.3" bottom="0.39" header="0.23" footer="0.19"/>
  <pageSetup fitToHeight="1" fitToWidth="1" horizontalDpi="600" verticalDpi="600" orientation="landscape" r:id="rId2"/>
  <headerFooter alignWithMargins="0">
    <oddFooter>&amp;R&amp;F     &amp;D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rstrykowsky</cp:lastModifiedBy>
  <cp:lastPrinted>2006-04-07T14:50:22Z</cp:lastPrinted>
  <dcterms:created xsi:type="dcterms:W3CDTF">2002-03-21T16:35:03Z</dcterms:created>
  <dcterms:modified xsi:type="dcterms:W3CDTF">2006-04-07T14:50:33Z</dcterms:modified>
  <cp:category/>
  <cp:version/>
  <cp:contentType/>
  <cp:contentStatus/>
</cp:coreProperties>
</file>