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0"/>
  </bookViews>
  <sheets>
    <sheet name="Sheet1" sheetId="1" r:id="rId1"/>
  </sheets>
  <definedNames>
    <definedName name="_xlnm.Print_Area" localSheetId="0">'Sheet1'!$B$131:$P$163</definedName>
  </definedNames>
  <calcPr fullCalcOnLoad="1"/>
</workbook>
</file>

<file path=xl/sharedStrings.xml><?xml version="1.0" encoding="utf-8"?>
<sst xmlns="http://schemas.openxmlformats.org/spreadsheetml/2006/main" count="14" uniqueCount="13">
  <si>
    <t>BCWP</t>
  </si>
  <si>
    <t>CV</t>
  </si>
  <si>
    <t>TEC</t>
  </si>
  <si>
    <t>BCWR</t>
  </si>
  <si>
    <t>Contingency % remaining</t>
  </si>
  <si>
    <t>7/31/04 Estimated</t>
  </si>
  <si>
    <t>Month</t>
  </si>
  <si>
    <t>Contingency balance ($K)</t>
  </si>
  <si>
    <t>NCSX Contingency Historical Trends</t>
  </si>
  <si>
    <t>ecp</t>
  </si>
  <si>
    <t>Contingency % incl cost variances</t>
  </si>
  <si>
    <t>Contingency less cost variances</t>
  </si>
  <si>
    <t>%complt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</si>
</sst>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%"/>
    <numFmt numFmtId="166" formatCode="m\-yy"/>
    <numFmt numFmtId="167" formatCode="mm\-yy"/>
    <numFmt numFmtId="168" formatCode="mm/yy"/>
    <numFmt numFmtId="169" formatCode="mmm\ yy"/>
    <numFmt numFmtId="170" formatCode="&quot;$&quot;#,##0"/>
  </numFmts>
  <fonts count="8">
    <font>
      <sz val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5" fontId="0" fillId="0" borderId="0" xfId="19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165" fontId="5" fillId="0" borderId="0" xfId="19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5" fontId="5" fillId="0" borderId="0" xfId="19" applyNumberFormat="1" applyFont="1" applyBorder="1" applyAlignment="1">
      <alignment/>
    </xf>
    <xf numFmtId="43" fontId="5" fillId="0" borderId="0" xfId="15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165" fontId="6" fillId="0" borderId="0" xfId="19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9" fontId="5" fillId="0" borderId="0" xfId="19" applyFont="1" applyFill="1" applyBorder="1" applyAlignment="1">
      <alignment/>
    </xf>
    <xf numFmtId="9" fontId="5" fillId="0" borderId="0" xfId="19" applyFont="1" applyAlignment="1">
      <alignment/>
    </xf>
    <xf numFmtId="9" fontId="5" fillId="0" borderId="0" xfId="0" applyNumberFormat="1" applyFont="1" applyAlignment="1">
      <alignment/>
    </xf>
    <xf numFmtId="9" fontId="5" fillId="2" borderId="0" xfId="19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625"/>
          <c:w val="0.88975"/>
          <c:h val="0.9695"/>
        </c:manualLayout>
      </c:layout>
      <c:lineChart>
        <c:grouping val="standard"/>
        <c:varyColors val="0"/>
        <c:ser>
          <c:idx val="1"/>
          <c:order val="0"/>
          <c:tx>
            <c:strRef>
              <c:f>Sheet1!$I$2</c:f>
              <c:strCache>
                <c:ptCount val="1"/>
                <c:pt idx="0">
                  <c:v>Contingency % remaining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Sheet1!$B$43:$B$69</c:f>
              <c:strCache>
                <c:ptCount val="27"/>
                <c:pt idx="0">
                  <c:v>38837</c:v>
                </c:pt>
                <c:pt idx="1">
                  <c:v>38807</c:v>
                </c:pt>
                <c:pt idx="2">
                  <c:v>38776</c:v>
                </c:pt>
                <c:pt idx="3">
                  <c:v>38748</c:v>
                </c:pt>
                <c:pt idx="4">
                  <c:v>38717</c:v>
                </c:pt>
                <c:pt idx="5">
                  <c:v>38686</c:v>
                </c:pt>
                <c:pt idx="6">
                  <c:v>38656</c:v>
                </c:pt>
                <c:pt idx="7">
                  <c:v>38625</c:v>
                </c:pt>
                <c:pt idx="8">
                  <c:v>38595</c:v>
                </c:pt>
                <c:pt idx="9">
                  <c:v>38564</c:v>
                </c:pt>
                <c:pt idx="10">
                  <c:v>38533</c:v>
                </c:pt>
                <c:pt idx="11">
                  <c:v>38503</c:v>
                </c:pt>
                <c:pt idx="12">
                  <c:v>38472</c:v>
                </c:pt>
                <c:pt idx="13">
                  <c:v>38442</c:v>
                </c:pt>
                <c:pt idx="14">
                  <c:v>38411</c:v>
                </c:pt>
                <c:pt idx="15">
                  <c:v>38383</c:v>
                </c:pt>
                <c:pt idx="16">
                  <c:v>38352</c:v>
                </c:pt>
                <c:pt idx="17">
                  <c:v>38321</c:v>
                </c:pt>
                <c:pt idx="18">
                  <c:v>38291</c:v>
                </c:pt>
                <c:pt idx="19">
                  <c:v>38260</c:v>
                </c:pt>
                <c:pt idx="20">
                  <c:v>38230</c:v>
                </c:pt>
                <c:pt idx="21">
                  <c:v>38199</c:v>
                </c:pt>
                <c:pt idx="22">
                  <c:v>38168</c:v>
                </c:pt>
                <c:pt idx="23">
                  <c:v>38138</c:v>
                </c:pt>
                <c:pt idx="24">
                  <c:v>38107</c:v>
                </c:pt>
                <c:pt idx="25">
                  <c:v>38077</c:v>
                </c:pt>
                <c:pt idx="26">
                  <c:v>38046</c:v>
                </c:pt>
              </c:strCache>
            </c:strRef>
          </c:cat>
          <c:val>
            <c:numRef>
              <c:f>Sheet1!$I$43:$I$69</c:f>
              <c:numCache>
                <c:ptCount val="27"/>
                <c:pt idx="0">
                  <c:v>0.214</c:v>
                </c:pt>
                <c:pt idx="1">
                  <c:v>0.2328002776517073</c:v>
                </c:pt>
                <c:pt idx="2">
                  <c:v>0.2527810650887574</c:v>
                </c:pt>
                <c:pt idx="3">
                  <c:v>0.24361313868613138</c:v>
                </c:pt>
                <c:pt idx="4">
                  <c:v>0.23415347137637027</c:v>
                </c:pt>
                <c:pt idx="5">
                  <c:v>0.22915176655700187</c:v>
                </c:pt>
                <c:pt idx="6">
                  <c:v>0.22350369715853602</c:v>
                </c:pt>
                <c:pt idx="7">
                  <c:v>0.2738274994280485</c:v>
                </c:pt>
                <c:pt idx="8">
                  <c:v>0.26626771373273117</c:v>
                </c:pt>
                <c:pt idx="9">
                  <c:v>0.2778394376618572</c:v>
                </c:pt>
                <c:pt idx="10">
                  <c:v>0.26545590247543227</c:v>
                </c:pt>
                <c:pt idx="11">
                  <c:v>0.2589668094218415</c:v>
                </c:pt>
                <c:pt idx="12">
                  <c:v>0.2523967912345921</c:v>
                </c:pt>
                <c:pt idx="13">
                  <c:v>0.24466314037047185</c:v>
                </c:pt>
                <c:pt idx="14">
                  <c:v>0.25890237049678455</c:v>
                </c:pt>
                <c:pt idx="15">
                  <c:v>0.2588526552892713</c:v>
                </c:pt>
                <c:pt idx="16">
                  <c:v>0.25976119402985076</c:v>
                </c:pt>
                <c:pt idx="17">
                  <c:v>0.254018604289106</c:v>
                </c:pt>
                <c:pt idx="18">
                  <c:v>0.24881814715974077</c:v>
                </c:pt>
                <c:pt idx="19">
                  <c:v>0.2527330102558323</c:v>
                </c:pt>
                <c:pt idx="20">
                  <c:v>0.22875110366326107</c:v>
                </c:pt>
                <c:pt idx="21">
                  <c:v>0.22330694810905893</c:v>
                </c:pt>
                <c:pt idx="22">
                  <c:v>0.25029124157164545</c:v>
                </c:pt>
                <c:pt idx="23">
                  <c:v>0.2575307000664731</c:v>
                </c:pt>
                <c:pt idx="24">
                  <c:v>0.2530640309411259</c:v>
                </c:pt>
                <c:pt idx="25">
                  <c:v>0.2584262096366881</c:v>
                </c:pt>
                <c:pt idx="26">
                  <c:v>0.26488952530012155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Sheet1!$J$2</c:f>
              <c:strCache>
                <c:ptCount val="1"/>
                <c:pt idx="0">
                  <c:v>Contingency % incl cost variances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Sheet1!$B$43:$B$69</c:f>
              <c:strCache>
                <c:ptCount val="27"/>
                <c:pt idx="0">
                  <c:v>38837</c:v>
                </c:pt>
                <c:pt idx="1">
                  <c:v>38807</c:v>
                </c:pt>
                <c:pt idx="2">
                  <c:v>38776</c:v>
                </c:pt>
                <c:pt idx="3">
                  <c:v>38748</c:v>
                </c:pt>
                <c:pt idx="4">
                  <c:v>38717</c:v>
                </c:pt>
                <c:pt idx="5">
                  <c:v>38686</c:v>
                </c:pt>
                <c:pt idx="6">
                  <c:v>38656</c:v>
                </c:pt>
                <c:pt idx="7">
                  <c:v>38625</c:v>
                </c:pt>
                <c:pt idx="8">
                  <c:v>38595</c:v>
                </c:pt>
                <c:pt idx="9">
                  <c:v>38564</c:v>
                </c:pt>
                <c:pt idx="10">
                  <c:v>38533</c:v>
                </c:pt>
                <c:pt idx="11">
                  <c:v>38503</c:v>
                </c:pt>
                <c:pt idx="12">
                  <c:v>38472</c:v>
                </c:pt>
                <c:pt idx="13">
                  <c:v>38442</c:v>
                </c:pt>
                <c:pt idx="14">
                  <c:v>38411</c:v>
                </c:pt>
                <c:pt idx="15">
                  <c:v>38383</c:v>
                </c:pt>
                <c:pt idx="16">
                  <c:v>38352</c:v>
                </c:pt>
                <c:pt idx="17">
                  <c:v>38321</c:v>
                </c:pt>
                <c:pt idx="18">
                  <c:v>38291</c:v>
                </c:pt>
                <c:pt idx="19">
                  <c:v>38260</c:v>
                </c:pt>
                <c:pt idx="20">
                  <c:v>38230</c:v>
                </c:pt>
                <c:pt idx="21">
                  <c:v>38199</c:v>
                </c:pt>
                <c:pt idx="22">
                  <c:v>38168</c:v>
                </c:pt>
                <c:pt idx="23">
                  <c:v>38138</c:v>
                </c:pt>
                <c:pt idx="24">
                  <c:v>38107</c:v>
                </c:pt>
                <c:pt idx="25">
                  <c:v>38077</c:v>
                </c:pt>
                <c:pt idx="26">
                  <c:v>38046</c:v>
                </c:pt>
              </c:strCache>
            </c:strRef>
          </c:cat>
          <c:val>
            <c:numRef>
              <c:f>Sheet1!$J$43:$J$69</c:f>
              <c:numCache>
                <c:ptCount val="27"/>
                <c:pt idx="0">
                  <c:v>0.214</c:v>
                </c:pt>
                <c:pt idx="1">
                  <c:v>0.18789545345329312</c:v>
                </c:pt>
                <c:pt idx="2">
                  <c:v>0.21572649572649572</c:v>
                </c:pt>
                <c:pt idx="3">
                  <c:v>0.22234894566098945</c:v>
                </c:pt>
                <c:pt idx="4">
                  <c:v>0.21500609013398295</c:v>
                </c:pt>
                <c:pt idx="5">
                  <c:v>0.22078386496924618</c:v>
                </c:pt>
                <c:pt idx="6">
                  <c:v>0.22310840347858438</c:v>
                </c:pt>
                <c:pt idx="7">
                  <c:v>0.23738274994280484</c:v>
                </c:pt>
                <c:pt idx="8">
                  <c:v>0.24544504015483526</c:v>
                </c:pt>
                <c:pt idx="9">
                  <c:v>0.26491262431720747</c:v>
                </c:pt>
                <c:pt idx="10">
                  <c:v>0.23732222084007132</c:v>
                </c:pt>
                <c:pt idx="11">
                  <c:v>0.2369735902926481</c:v>
                </c:pt>
                <c:pt idx="12">
                  <c:v>0.23761386117089503</c:v>
                </c:pt>
                <c:pt idx="13">
                  <c:v>0.22944808547404802</c:v>
                </c:pt>
                <c:pt idx="14">
                  <c:v>0.24997398489042436</c:v>
                </c:pt>
                <c:pt idx="15">
                  <c:v>0.25217638344933946</c:v>
                </c:pt>
                <c:pt idx="16">
                  <c:v>0.2519601990049751</c:v>
                </c:pt>
                <c:pt idx="17">
                  <c:v>0.2491145448176546</c:v>
                </c:pt>
                <c:pt idx="18">
                  <c:v>0.2471978650400305</c:v>
                </c:pt>
                <c:pt idx="19">
                  <c:v>0.25100492129681806</c:v>
                </c:pt>
                <c:pt idx="20">
                  <c:v>0.22035425338306575</c:v>
                </c:pt>
                <c:pt idx="21">
                  <c:v>0.2086895338610378</c:v>
                </c:pt>
                <c:pt idx="22">
                  <c:v>0.23023970063896634</c:v>
                </c:pt>
                <c:pt idx="23">
                  <c:v>0.2414197250113704</c:v>
                </c:pt>
                <c:pt idx="24">
                  <c:v>0.24654920498495916</c:v>
                </c:pt>
                <c:pt idx="25">
                  <c:v>0.2503282938819489</c:v>
                </c:pt>
                <c:pt idx="26">
                  <c:v>0.25824605804292444</c:v>
                </c:pt>
              </c:numCache>
            </c:numRef>
          </c:val>
          <c:smooth val="0"/>
        </c:ser>
        <c:axId val="34371897"/>
        <c:axId val="49009534"/>
      </c:lineChart>
      <c:dateAx>
        <c:axId val="34371897"/>
        <c:scaling>
          <c:orientation val="minMax"/>
        </c:scaling>
        <c:axPos val="b"/>
        <c:minorGridlines/>
        <c:delete val="0"/>
        <c:numFmt formatCode="mmm\ yy" sourceLinked="0"/>
        <c:majorTickMark val="out"/>
        <c:minorTickMark val="none"/>
        <c:tickLblPos val="nextTo"/>
        <c:crossAx val="49009534"/>
        <c:crosses val="autoZero"/>
        <c:auto val="0"/>
        <c:noMultiLvlLbl val="0"/>
      </c:dateAx>
      <c:valAx>
        <c:axId val="49009534"/>
        <c:scaling>
          <c:orientation val="minMax"/>
          <c:max val="0.3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371897"/>
        <c:crossesAt val="1249"/>
        <c:crossBetween val="midCat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5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3"/>
          <c:w val="0.96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Sheet1!$M$49</c:f>
              <c:strCache>
                <c:ptCount val="1"/>
                <c:pt idx="0">
                  <c:v>Contingency % incl cost variances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Sheet1!$N$48:$CT$48</c:f>
              <c:numCache>
                <c:ptCount val="85"/>
                <c:pt idx="0">
                  <c:v>0.14732523141575332</c:v>
                </c:pt>
                <c:pt idx="1">
                  <c:v>0.16334953165715896</c:v>
                </c:pt>
                <c:pt idx="2">
                  <c:v>0.17</c:v>
                </c:pt>
                <c:pt idx="3">
                  <c:v>0.18</c:v>
                </c:pt>
                <c:pt idx="4">
                  <c:v>0.18776091478994178</c:v>
                </c:pt>
                <c:pt idx="5">
                  <c:v>0.20184856819736677</c:v>
                </c:pt>
                <c:pt idx="6">
                  <c:v>0.21493798933000763</c:v>
                </c:pt>
                <c:pt idx="7">
                  <c:v>0.22</c:v>
                </c:pt>
                <c:pt idx="8">
                  <c:v>0.22810590631364563</c:v>
                </c:pt>
                <c:pt idx="9">
                  <c:v>0.24</c:v>
                </c:pt>
                <c:pt idx="10">
                  <c:v>0.2464765784114053</c:v>
                </c:pt>
                <c:pt idx="11">
                  <c:v>0.26</c:v>
                </c:pt>
                <c:pt idx="12">
                  <c:v>0.26961174372341884</c:v>
                </c:pt>
                <c:pt idx="13">
                  <c:v>0.28423293128854443</c:v>
                </c:pt>
                <c:pt idx="14">
                  <c:v>0.29</c:v>
                </c:pt>
                <c:pt idx="15">
                  <c:v>0.29888664520002184</c:v>
                </c:pt>
                <c:pt idx="16">
                  <c:v>0.31438629045461985</c:v>
                </c:pt>
                <c:pt idx="17">
                  <c:v>0.32</c:v>
                </c:pt>
                <c:pt idx="18">
                  <c:v>0.3303482857492288</c:v>
                </c:pt>
                <c:pt idx="19">
                  <c:v>0.34</c:v>
                </c:pt>
                <c:pt idx="20">
                  <c:v>0.3498545429943847</c:v>
                </c:pt>
                <c:pt idx="21">
                  <c:v>0.36</c:v>
                </c:pt>
                <c:pt idx="22">
                  <c:v>0.36504984277781494</c:v>
                </c:pt>
                <c:pt idx="23">
                  <c:v>0.3845052518900114</c:v>
                </c:pt>
                <c:pt idx="24">
                  <c:v>0.3940147746117895</c:v>
                </c:pt>
                <c:pt idx="25">
                  <c:v>0.4001204255034455</c:v>
                </c:pt>
                <c:pt idx="26">
                  <c:v>0.4101204255034455</c:v>
                </c:pt>
                <c:pt idx="27">
                  <c:v>0.42296535355945397</c:v>
                </c:pt>
                <c:pt idx="28">
                  <c:v>0.432965353559454</c:v>
                </c:pt>
                <c:pt idx="29">
                  <c:v>0.4411234474269871</c:v>
                </c:pt>
                <c:pt idx="30">
                  <c:v>0.4511234474269871</c:v>
                </c:pt>
                <c:pt idx="31">
                  <c:v>0.45655282167323546</c:v>
                </c:pt>
                <c:pt idx="32">
                  <c:v>0.4805285790211142</c:v>
                </c:pt>
                <c:pt idx="33">
                  <c:v>0.49333236700971156</c:v>
                </c:pt>
                <c:pt idx="34">
                  <c:v>0.5041551915736581</c:v>
                </c:pt>
                <c:pt idx="35">
                  <c:v>0.5141551915736581</c:v>
                </c:pt>
                <c:pt idx="36">
                  <c:v>0.5234091897376432</c:v>
                </c:pt>
                <c:pt idx="37">
                  <c:v>0.5334091897376432</c:v>
                </c:pt>
                <c:pt idx="38">
                  <c:v>0.5406943035222496</c:v>
                </c:pt>
                <c:pt idx="39">
                  <c:v>0.5523781070745698</c:v>
                </c:pt>
                <c:pt idx="40">
                  <c:v>0.5623781070745698</c:v>
                </c:pt>
                <c:pt idx="41">
                  <c:v>0.5723781070745698</c:v>
                </c:pt>
                <c:pt idx="42">
                  <c:v>0.5823781070745698</c:v>
                </c:pt>
                <c:pt idx="43">
                  <c:v>0.5923781070745698</c:v>
                </c:pt>
                <c:pt idx="44">
                  <c:v>0.6023781070745698</c:v>
                </c:pt>
                <c:pt idx="45">
                  <c:v>0.6123781070745699</c:v>
                </c:pt>
                <c:pt idx="46">
                  <c:v>0.6223781070745699</c:v>
                </c:pt>
                <c:pt idx="47">
                  <c:v>0.6323781070745699</c:v>
                </c:pt>
                <c:pt idx="48">
                  <c:v>0.6423781070745699</c:v>
                </c:pt>
                <c:pt idx="49">
                  <c:v>0.6523781070745699</c:v>
                </c:pt>
                <c:pt idx="50">
                  <c:v>0.6623781070745699</c:v>
                </c:pt>
                <c:pt idx="51">
                  <c:v>0.6723781070745699</c:v>
                </c:pt>
                <c:pt idx="52">
                  <c:v>0.6823781070745699</c:v>
                </c:pt>
                <c:pt idx="53">
                  <c:v>0.6923781070745699</c:v>
                </c:pt>
                <c:pt idx="54">
                  <c:v>0.7023781070745699</c:v>
                </c:pt>
                <c:pt idx="55">
                  <c:v>0.7123781070745699</c:v>
                </c:pt>
                <c:pt idx="56">
                  <c:v>0.72237810707457</c:v>
                </c:pt>
                <c:pt idx="57">
                  <c:v>0.73237810707457</c:v>
                </c:pt>
                <c:pt idx="58">
                  <c:v>0.74237810707457</c:v>
                </c:pt>
                <c:pt idx="59">
                  <c:v>0.75237810707457</c:v>
                </c:pt>
                <c:pt idx="60">
                  <c:v>0.76237810707457</c:v>
                </c:pt>
                <c:pt idx="61">
                  <c:v>0.77237810707457</c:v>
                </c:pt>
                <c:pt idx="62">
                  <c:v>0.78237810707457</c:v>
                </c:pt>
                <c:pt idx="63">
                  <c:v>0.79237810707457</c:v>
                </c:pt>
                <c:pt idx="64">
                  <c:v>0.80237810707457</c:v>
                </c:pt>
                <c:pt idx="65">
                  <c:v>0.81237810707457</c:v>
                </c:pt>
                <c:pt idx="66">
                  <c:v>0.82237810707457</c:v>
                </c:pt>
                <c:pt idx="67">
                  <c:v>0.83237810707457</c:v>
                </c:pt>
                <c:pt idx="68">
                  <c:v>0.8423781070745701</c:v>
                </c:pt>
                <c:pt idx="69">
                  <c:v>0.8523781070745701</c:v>
                </c:pt>
                <c:pt idx="70">
                  <c:v>0.8623781070745701</c:v>
                </c:pt>
                <c:pt idx="71">
                  <c:v>0.8723781070745701</c:v>
                </c:pt>
                <c:pt idx="72">
                  <c:v>0.8823781070745701</c:v>
                </c:pt>
                <c:pt idx="73">
                  <c:v>0.8923781070745701</c:v>
                </c:pt>
                <c:pt idx="74">
                  <c:v>0.9023781070745701</c:v>
                </c:pt>
                <c:pt idx="75">
                  <c:v>0.9123781070745701</c:v>
                </c:pt>
                <c:pt idx="76">
                  <c:v>0.9223781070745701</c:v>
                </c:pt>
                <c:pt idx="77">
                  <c:v>0.9323781070745701</c:v>
                </c:pt>
                <c:pt idx="78">
                  <c:v>0.9423781070745701</c:v>
                </c:pt>
                <c:pt idx="79">
                  <c:v>0.9523781070745702</c:v>
                </c:pt>
                <c:pt idx="80">
                  <c:v>0.9623781070745702</c:v>
                </c:pt>
                <c:pt idx="81">
                  <c:v>0.9723781070745702</c:v>
                </c:pt>
                <c:pt idx="82">
                  <c:v>0.9823781070745702</c:v>
                </c:pt>
                <c:pt idx="83">
                  <c:v>0.9923781070745702</c:v>
                </c:pt>
                <c:pt idx="84">
                  <c:v>1.00237810707457</c:v>
                </c:pt>
              </c:numCache>
            </c:numRef>
          </c:cat>
          <c:val>
            <c:numRef>
              <c:f>Sheet1!$N$49:$CT$49</c:f>
              <c:numCache>
                <c:ptCount val="85"/>
                <c:pt idx="0">
                  <c:v>0.25824605804292444</c:v>
                </c:pt>
                <c:pt idx="1">
                  <c:v>0.2503282938819489</c:v>
                </c:pt>
                <c:pt idx="2">
                  <c:v>0.2503282938819489</c:v>
                </c:pt>
                <c:pt idx="3">
                  <c:v>0.2503282938819489</c:v>
                </c:pt>
                <c:pt idx="4">
                  <c:v>0.24654920498495916</c:v>
                </c:pt>
                <c:pt idx="5">
                  <c:v>0.2414197250113704</c:v>
                </c:pt>
                <c:pt idx="6">
                  <c:v>0.23023970063896634</c:v>
                </c:pt>
                <c:pt idx="7">
                  <c:v>0.21946461725000208</c:v>
                </c:pt>
                <c:pt idx="8">
                  <c:v>0.2086895338610378</c:v>
                </c:pt>
                <c:pt idx="9">
                  <c:v>0.21452189362205176</c:v>
                </c:pt>
                <c:pt idx="10">
                  <c:v>0.22035425338306575</c:v>
                </c:pt>
                <c:pt idx="11">
                  <c:v>0.2356795873399419</c:v>
                </c:pt>
                <c:pt idx="12">
                  <c:v>0.25100492129681806</c:v>
                </c:pt>
                <c:pt idx="13">
                  <c:v>0.2471978650400305</c:v>
                </c:pt>
                <c:pt idx="14">
                  <c:v>0.24815620492884255</c:v>
                </c:pt>
                <c:pt idx="15">
                  <c:v>0.2491145448176546</c:v>
                </c:pt>
                <c:pt idx="16">
                  <c:v>0.2519601990049751</c:v>
                </c:pt>
                <c:pt idx="17">
                  <c:v>0.2520682912271573</c:v>
                </c:pt>
                <c:pt idx="18">
                  <c:v>0.25217638344933946</c:v>
                </c:pt>
                <c:pt idx="19">
                  <c:v>0.2510751841698819</c:v>
                </c:pt>
                <c:pt idx="20">
                  <c:v>0.24997398489042436</c:v>
                </c:pt>
                <c:pt idx="21">
                  <c:v>0.2397110351822362</c:v>
                </c:pt>
                <c:pt idx="22">
                  <c:v>0.22944808547404802</c:v>
                </c:pt>
                <c:pt idx="23">
                  <c:v>0.23761386117089503</c:v>
                </c:pt>
                <c:pt idx="24">
                  <c:v>0.23732222084007132</c:v>
                </c:pt>
                <c:pt idx="25">
                  <c:v>0.2369735902926481</c:v>
                </c:pt>
                <c:pt idx="26">
                  <c:v>0.2509431073049278</c:v>
                </c:pt>
                <c:pt idx="27">
                  <c:v>0.26491262431720747</c:v>
                </c:pt>
                <c:pt idx="28">
                  <c:v>0.25517883223602134</c:v>
                </c:pt>
                <c:pt idx="29">
                  <c:v>0.24544504015483526</c:v>
                </c:pt>
                <c:pt idx="30">
                  <c:v>0.24141389504882005</c:v>
                </c:pt>
                <c:pt idx="31">
                  <c:v>0.23738274994280484</c:v>
                </c:pt>
                <c:pt idx="32">
                  <c:v>0.22310840347858438</c:v>
                </c:pt>
                <c:pt idx="33">
                  <c:v>0.22078386496924618</c:v>
                </c:pt>
                <c:pt idx="34">
                  <c:v>0.21500609013398295</c:v>
                </c:pt>
                <c:pt idx="35">
                  <c:v>0.21867751789748618</c:v>
                </c:pt>
                <c:pt idx="36">
                  <c:v>0.22234894566098945</c:v>
                </c:pt>
                <c:pt idx="37">
                  <c:v>0.21903772069374258</c:v>
                </c:pt>
                <c:pt idx="38">
                  <c:v>0.21572649572649572</c:v>
                </c:pt>
                <c:pt idx="39">
                  <c:v>0.18789545345329312</c:v>
                </c:pt>
              </c:numCache>
            </c:numRef>
          </c:val>
          <c:smooth val="0"/>
        </c:ser>
        <c:axId val="51015863"/>
        <c:axId val="52328500"/>
      </c:lineChart>
      <c:catAx>
        <c:axId val="5101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28500"/>
        <c:crosses val="autoZero"/>
        <c:auto val="1"/>
        <c:lblOffset val="100"/>
        <c:noMultiLvlLbl val="0"/>
      </c:catAx>
      <c:valAx>
        <c:axId val="52328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15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"/>
          <c:y val="0.5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025"/>
          <c:w val="0.89"/>
          <c:h val="0.95975"/>
        </c:manualLayout>
      </c:layout>
      <c:lineChart>
        <c:grouping val="standard"/>
        <c:varyColors val="0"/>
        <c:ser>
          <c:idx val="1"/>
          <c:order val="0"/>
          <c:tx>
            <c:strRef>
              <c:f>Sheet1!$I$2</c:f>
              <c:strCache>
                <c:ptCount val="1"/>
                <c:pt idx="0">
                  <c:v>Contingency % remaining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Sheet1!$B$4:$B$69</c:f>
              <c:strCache>
                <c:ptCount val="66"/>
                <c:pt idx="0">
                  <c:v>40025</c:v>
                </c:pt>
                <c:pt idx="1">
                  <c:v>39994</c:v>
                </c:pt>
                <c:pt idx="2">
                  <c:v>39964</c:v>
                </c:pt>
                <c:pt idx="3">
                  <c:v>39933</c:v>
                </c:pt>
                <c:pt idx="4">
                  <c:v>39903</c:v>
                </c:pt>
                <c:pt idx="5">
                  <c:v>39872</c:v>
                </c:pt>
                <c:pt idx="6">
                  <c:v>39844</c:v>
                </c:pt>
                <c:pt idx="7">
                  <c:v>39813</c:v>
                </c:pt>
                <c:pt idx="8">
                  <c:v>39782</c:v>
                </c:pt>
                <c:pt idx="9">
                  <c:v>39752</c:v>
                </c:pt>
                <c:pt idx="10">
                  <c:v>39721</c:v>
                </c:pt>
                <c:pt idx="11">
                  <c:v>39691</c:v>
                </c:pt>
                <c:pt idx="12">
                  <c:v>39660</c:v>
                </c:pt>
                <c:pt idx="13">
                  <c:v>39629</c:v>
                </c:pt>
                <c:pt idx="14">
                  <c:v>39599</c:v>
                </c:pt>
                <c:pt idx="15">
                  <c:v>39568</c:v>
                </c:pt>
                <c:pt idx="16">
                  <c:v>39538</c:v>
                </c:pt>
                <c:pt idx="17">
                  <c:v>39507</c:v>
                </c:pt>
                <c:pt idx="18">
                  <c:v>39478</c:v>
                </c:pt>
                <c:pt idx="19">
                  <c:v>39447</c:v>
                </c:pt>
                <c:pt idx="20">
                  <c:v>39416</c:v>
                </c:pt>
                <c:pt idx="21">
                  <c:v>39386</c:v>
                </c:pt>
                <c:pt idx="22">
                  <c:v>39355</c:v>
                </c:pt>
                <c:pt idx="23">
                  <c:v>39325</c:v>
                </c:pt>
                <c:pt idx="24">
                  <c:v>39294</c:v>
                </c:pt>
                <c:pt idx="25">
                  <c:v>39263</c:v>
                </c:pt>
                <c:pt idx="26">
                  <c:v>39233</c:v>
                </c:pt>
                <c:pt idx="27">
                  <c:v>39202</c:v>
                </c:pt>
                <c:pt idx="28">
                  <c:v>39172</c:v>
                </c:pt>
                <c:pt idx="29">
                  <c:v>39141</c:v>
                </c:pt>
                <c:pt idx="30">
                  <c:v>39113</c:v>
                </c:pt>
                <c:pt idx="31">
                  <c:v>39082</c:v>
                </c:pt>
                <c:pt idx="32">
                  <c:v>39051</c:v>
                </c:pt>
                <c:pt idx="33">
                  <c:v>39021</c:v>
                </c:pt>
                <c:pt idx="34">
                  <c:v>38990</c:v>
                </c:pt>
                <c:pt idx="35">
                  <c:v>38960</c:v>
                </c:pt>
                <c:pt idx="36">
                  <c:v>38929</c:v>
                </c:pt>
                <c:pt idx="37">
                  <c:v>38898</c:v>
                </c:pt>
                <c:pt idx="38">
                  <c:v>38868</c:v>
                </c:pt>
                <c:pt idx="39">
                  <c:v>38837</c:v>
                </c:pt>
                <c:pt idx="40">
                  <c:v>38807</c:v>
                </c:pt>
                <c:pt idx="41">
                  <c:v>38776</c:v>
                </c:pt>
                <c:pt idx="42">
                  <c:v>38748</c:v>
                </c:pt>
                <c:pt idx="43">
                  <c:v>38717</c:v>
                </c:pt>
                <c:pt idx="44">
                  <c:v>38686</c:v>
                </c:pt>
                <c:pt idx="45">
                  <c:v>38656</c:v>
                </c:pt>
                <c:pt idx="46">
                  <c:v>38625</c:v>
                </c:pt>
                <c:pt idx="47">
                  <c:v>38595</c:v>
                </c:pt>
                <c:pt idx="48">
                  <c:v>38564</c:v>
                </c:pt>
                <c:pt idx="49">
                  <c:v>38533</c:v>
                </c:pt>
                <c:pt idx="50">
                  <c:v>38503</c:v>
                </c:pt>
                <c:pt idx="51">
                  <c:v>38472</c:v>
                </c:pt>
                <c:pt idx="52">
                  <c:v>38442</c:v>
                </c:pt>
                <c:pt idx="53">
                  <c:v>38411</c:v>
                </c:pt>
                <c:pt idx="54">
                  <c:v>38383</c:v>
                </c:pt>
                <c:pt idx="55">
                  <c:v>38352</c:v>
                </c:pt>
                <c:pt idx="56">
                  <c:v>38321</c:v>
                </c:pt>
                <c:pt idx="57">
                  <c:v>38291</c:v>
                </c:pt>
                <c:pt idx="58">
                  <c:v>38260</c:v>
                </c:pt>
                <c:pt idx="59">
                  <c:v>38230</c:v>
                </c:pt>
                <c:pt idx="60">
                  <c:v>38199</c:v>
                </c:pt>
                <c:pt idx="61">
                  <c:v>38168</c:v>
                </c:pt>
                <c:pt idx="62">
                  <c:v>38138</c:v>
                </c:pt>
                <c:pt idx="63">
                  <c:v>38107</c:v>
                </c:pt>
                <c:pt idx="64">
                  <c:v>38077</c:v>
                </c:pt>
                <c:pt idx="65">
                  <c:v>38046</c:v>
                </c:pt>
              </c:strCache>
            </c:strRef>
          </c:cat>
          <c:val>
            <c:numRef>
              <c:f>Sheet1!$I$4:$I$69</c:f>
              <c:numCache>
                <c:ptCount val="66"/>
                <c:pt idx="39">
                  <c:v>0.214</c:v>
                </c:pt>
                <c:pt idx="40">
                  <c:v>0.2328002776517073</c:v>
                </c:pt>
                <c:pt idx="41">
                  <c:v>0.2527810650887574</c:v>
                </c:pt>
                <c:pt idx="42">
                  <c:v>0.24361313868613138</c:v>
                </c:pt>
                <c:pt idx="43">
                  <c:v>0.23415347137637027</c:v>
                </c:pt>
                <c:pt idx="44">
                  <c:v>0.22915176655700187</c:v>
                </c:pt>
                <c:pt idx="45">
                  <c:v>0.22350369715853602</c:v>
                </c:pt>
                <c:pt idx="46">
                  <c:v>0.2738274994280485</c:v>
                </c:pt>
                <c:pt idx="47">
                  <c:v>0.26626771373273117</c:v>
                </c:pt>
                <c:pt idx="48">
                  <c:v>0.2778394376618572</c:v>
                </c:pt>
                <c:pt idx="49">
                  <c:v>0.26545590247543227</c:v>
                </c:pt>
                <c:pt idx="50">
                  <c:v>0.2589668094218415</c:v>
                </c:pt>
                <c:pt idx="51">
                  <c:v>0.2523967912345921</c:v>
                </c:pt>
                <c:pt idx="52">
                  <c:v>0.24466314037047185</c:v>
                </c:pt>
                <c:pt idx="53">
                  <c:v>0.25890237049678455</c:v>
                </c:pt>
                <c:pt idx="54">
                  <c:v>0.2588526552892713</c:v>
                </c:pt>
                <c:pt idx="55">
                  <c:v>0.25976119402985076</c:v>
                </c:pt>
                <c:pt idx="56">
                  <c:v>0.254018604289106</c:v>
                </c:pt>
                <c:pt idx="57">
                  <c:v>0.24881814715974077</c:v>
                </c:pt>
                <c:pt idx="58">
                  <c:v>0.2527330102558323</c:v>
                </c:pt>
                <c:pt idx="59">
                  <c:v>0.22875110366326107</c:v>
                </c:pt>
                <c:pt idx="60">
                  <c:v>0.22330694810905893</c:v>
                </c:pt>
                <c:pt idx="61">
                  <c:v>0.25029124157164545</c:v>
                </c:pt>
                <c:pt idx="62">
                  <c:v>0.2575307000664731</c:v>
                </c:pt>
                <c:pt idx="63">
                  <c:v>0.2530640309411259</c:v>
                </c:pt>
                <c:pt idx="64">
                  <c:v>0.2584262096366881</c:v>
                </c:pt>
                <c:pt idx="65">
                  <c:v>0.26488952530012155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Sheet1!$J$2</c:f>
              <c:strCache>
                <c:ptCount val="1"/>
                <c:pt idx="0">
                  <c:v>Contingency % incl cost variances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Sheet1!$B$4:$B$69</c:f>
              <c:strCache>
                <c:ptCount val="66"/>
                <c:pt idx="0">
                  <c:v>40025</c:v>
                </c:pt>
                <c:pt idx="1">
                  <c:v>39994</c:v>
                </c:pt>
                <c:pt idx="2">
                  <c:v>39964</c:v>
                </c:pt>
                <c:pt idx="3">
                  <c:v>39933</c:v>
                </c:pt>
                <c:pt idx="4">
                  <c:v>39903</c:v>
                </c:pt>
                <c:pt idx="5">
                  <c:v>39872</c:v>
                </c:pt>
                <c:pt idx="6">
                  <c:v>39844</c:v>
                </c:pt>
                <c:pt idx="7">
                  <c:v>39813</c:v>
                </c:pt>
                <c:pt idx="8">
                  <c:v>39782</c:v>
                </c:pt>
                <c:pt idx="9">
                  <c:v>39752</c:v>
                </c:pt>
                <c:pt idx="10">
                  <c:v>39721</c:v>
                </c:pt>
                <c:pt idx="11">
                  <c:v>39691</c:v>
                </c:pt>
                <c:pt idx="12">
                  <c:v>39660</c:v>
                </c:pt>
                <c:pt idx="13">
                  <c:v>39629</c:v>
                </c:pt>
                <c:pt idx="14">
                  <c:v>39599</c:v>
                </c:pt>
                <c:pt idx="15">
                  <c:v>39568</c:v>
                </c:pt>
                <c:pt idx="16">
                  <c:v>39538</c:v>
                </c:pt>
                <c:pt idx="17">
                  <c:v>39507</c:v>
                </c:pt>
                <c:pt idx="18">
                  <c:v>39478</c:v>
                </c:pt>
                <c:pt idx="19">
                  <c:v>39447</c:v>
                </c:pt>
                <c:pt idx="20">
                  <c:v>39416</c:v>
                </c:pt>
                <c:pt idx="21">
                  <c:v>39386</c:v>
                </c:pt>
                <c:pt idx="22">
                  <c:v>39355</c:v>
                </c:pt>
                <c:pt idx="23">
                  <c:v>39325</c:v>
                </c:pt>
                <c:pt idx="24">
                  <c:v>39294</c:v>
                </c:pt>
                <c:pt idx="25">
                  <c:v>39263</c:v>
                </c:pt>
                <c:pt idx="26">
                  <c:v>39233</c:v>
                </c:pt>
                <c:pt idx="27">
                  <c:v>39202</c:v>
                </c:pt>
                <c:pt idx="28">
                  <c:v>39172</c:v>
                </c:pt>
                <c:pt idx="29">
                  <c:v>39141</c:v>
                </c:pt>
                <c:pt idx="30">
                  <c:v>39113</c:v>
                </c:pt>
                <c:pt idx="31">
                  <c:v>39082</c:v>
                </c:pt>
                <c:pt idx="32">
                  <c:v>39051</c:v>
                </c:pt>
                <c:pt idx="33">
                  <c:v>39021</c:v>
                </c:pt>
                <c:pt idx="34">
                  <c:v>38990</c:v>
                </c:pt>
                <c:pt idx="35">
                  <c:v>38960</c:v>
                </c:pt>
                <c:pt idx="36">
                  <c:v>38929</c:v>
                </c:pt>
                <c:pt idx="37">
                  <c:v>38898</c:v>
                </c:pt>
                <c:pt idx="38">
                  <c:v>38868</c:v>
                </c:pt>
                <c:pt idx="39">
                  <c:v>38837</c:v>
                </c:pt>
                <c:pt idx="40">
                  <c:v>38807</c:v>
                </c:pt>
                <c:pt idx="41">
                  <c:v>38776</c:v>
                </c:pt>
                <c:pt idx="42">
                  <c:v>38748</c:v>
                </c:pt>
                <c:pt idx="43">
                  <c:v>38717</c:v>
                </c:pt>
                <c:pt idx="44">
                  <c:v>38686</c:v>
                </c:pt>
                <c:pt idx="45">
                  <c:v>38656</c:v>
                </c:pt>
                <c:pt idx="46">
                  <c:v>38625</c:v>
                </c:pt>
                <c:pt idx="47">
                  <c:v>38595</c:v>
                </c:pt>
                <c:pt idx="48">
                  <c:v>38564</c:v>
                </c:pt>
                <c:pt idx="49">
                  <c:v>38533</c:v>
                </c:pt>
                <c:pt idx="50">
                  <c:v>38503</c:v>
                </c:pt>
                <c:pt idx="51">
                  <c:v>38472</c:v>
                </c:pt>
                <c:pt idx="52">
                  <c:v>38442</c:v>
                </c:pt>
                <c:pt idx="53">
                  <c:v>38411</c:v>
                </c:pt>
                <c:pt idx="54">
                  <c:v>38383</c:v>
                </c:pt>
                <c:pt idx="55">
                  <c:v>38352</c:v>
                </c:pt>
                <c:pt idx="56">
                  <c:v>38321</c:v>
                </c:pt>
                <c:pt idx="57">
                  <c:v>38291</c:v>
                </c:pt>
                <c:pt idx="58">
                  <c:v>38260</c:v>
                </c:pt>
                <c:pt idx="59">
                  <c:v>38230</c:v>
                </c:pt>
                <c:pt idx="60">
                  <c:v>38199</c:v>
                </c:pt>
                <c:pt idx="61">
                  <c:v>38168</c:v>
                </c:pt>
                <c:pt idx="62">
                  <c:v>38138</c:v>
                </c:pt>
                <c:pt idx="63">
                  <c:v>38107</c:v>
                </c:pt>
                <c:pt idx="64">
                  <c:v>38077</c:v>
                </c:pt>
                <c:pt idx="65">
                  <c:v>38046</c:v>
                </c:pt>
              </c:strCache>
            </c:strRef>
          </c:cat>
          <c:val>
            <c:numRef>
              <c:f>Sheet1!$J$4:$J$69</c:f>
              <c:numCache>
                <c:ptCount val="66"/>
                <c:pt idx="39">
                  <c:v>0.214</c:v>
                </c:pt>
                <c:pt idx="40">
                  <c:v>0.18789545345329312</c:v>
                </c:pt>
                <c:pt idx="41">
                  <c:v>0.21572649572649572</c:v>
                </c:pt>
                <c:pt idx="42">
                  <c:v>0.22234894566098945</c:v>
                </c:pt>
                <c:pt idx="43">
                  <c:v>0.21500609013398295</c:v>
                </c:pt>
                <c:pt idx="44">
                  <c:v>0.22078386496924618</c:v>
                </c:pt>
                <c:pt idx="45">
                  <c:v>0.22310840347858438</c:v>
                </c:pt>
                <c:pt idx="46">
                  <c:v>0.23738274994280484</c:v>
                </c:pt>
                <c:pt idx="47">
                  <c:v>0.24544504015483526</c:v>
                </c:pt>
                <c:pt idx="48">
                  <c:v>0.26491262431720747</c:v>
                </c:pt>
                <c:pt idx="49">
                  <c:v>0.23732222084007132</c:v>
                </c:pt>
                <c:pt idx="50">
                  <c:v>0.2369735902926481</c:v>
                </c:pt>
                <c:pt idx="51">
                  <c:v>0.23761386117089503</c:v>
                </c:pt>
                <c:pt idx="52">
                  <c:v>0.22944808547404802</c:v>
                </c:pt>
                <c:pt idx="53">
                  <c:v>0.24997398489042436</c:v>
                </c:pt>
                <c:pt idx="54">
                  <c:v>0.25217638344933946</c:v>
                </c:pt>
                <c:pt idx="55">
                  <c:v>0.2519601990049751</c:v>
                </c:pt>
                <c:pt idx="56">
                  <c:v>0.2491145448176546</c:v>
                </c:pt>
                <c:pt idx="57">
                  <c:v>0.2471978650400305</c:v>
                </c:pt>
                <c:pt idx="58">
                  <c:v>0.25100492129681806</c:v>
                </c:pt>
                <c:pt idx="59">
                  <c:v>0.22035425338306575</c:v>
                </c:pt>
                <c:pt idx="60">
                  <c:v>0.2086895338610378</c:v>
                </c:pt>
                <c:pt idx="61">
                  <c:v>0.23023970063896634</c:v>
                </c:pt>
                <c:pt idx="62">
                  <c:v>0.2414197250113704</c:v>
                </c:pt>
                <c:pt idx="63">
                  <c:v>0.24654920498495916</c:v>
                </c:pt>
                <c:pt idx="64">
                  <c:v>0.2503282938819489</c:v>
                </c:pt>
                <c:pt idx="65">
                  <c:v>0.25824605804292444</c:v>
                </c:pt>
              </c:numCache>
            </c:numRef>
          </c:val>
          <c:smooth val="0"/>
        </c:ser>
        <c:axId val="50687109"/>
        <c:axId val="19124346"/>
      </c:lineChart>
      <c:dateAx>
        <c:axId val="50687109"/>
        <c:scaling>
          <c:orientation val="minMax"/>
        </c:scaling>
        <c:axPos val="b"/>
        <c:minorGridlines/>
        <c:delete val="0"/>
        <c:numFmt formatCode="mmm\ yy" sourceLinked="0"/>
        <c:majorTickMark val="out"/>
        <c:minorTickMark val="none"/>
        <c:tickLblPos val="nextTo"/>
        <c:crossAx val="19124346"/>
        <c:crosses val="autoZero"/>
        <c:auto val="0"/>
        <c:noMultiLvlLbl val="0"/>
      </c:dateAx>
      <c:valAx>
        <c:axId val="19124346"/>
        <c:scaling>
          <c:orientation val="minMax"/>
          <c:max val="0.3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687109"/>
        <c:crossesAt val="1249"/>
        <c:crossBetween val="midCat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63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0565"/>
          <c:w val="0.8895"/>
          <c:h val="0.93925"/>
        </c:manualLayout>
      </c:layout>
      <c:lineChart>
        <c:grouping val="standard"/>
        <c:varyColors val="0"/>
        <c:ser>
          <c:idx val="1"/>
          <c:order val="0"/>
          <c:tx>
            <c:strRef>
              <c:f>Sheet1!$I$2</c:f>
              <c:strCache>
                <c:ptCount val="1"/>
                <c:pt idx="0">
                  <c:v>Contingency % remaining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Sheet1!$B$43:$B$69</c:f>
              <c:strCache>
                <c:ptCount val="27"/>
                <c:pt idx="0">
                  <c:v>38837</c:v>
                </c:pt>
                <c:pt idx="1">
                  <c:v>38807</c:v>
                </c:pt>
                <c:pt idx="2">
                  <c:v>38776</c:v>
                </c:pt>
                <c:pt idx="3">
                  <c:v>38748</c:v>
                </c:pt>
                <c:pt idx="4">
                  <c:v>38717</c:v>
                </c:pt>
                <c:pt idx="5">
                  <c:v>38686</c:v>
                </c:pt>
                <c:pt idx="6">
                  <c:v>38656</c:v>
                </c:pt>
                <c:pt idx="7">
                  <c:v>38625</c:v>
                </c:pt>
                <c:pt idx="8">
                  <c:v>38595</c:v>
                </c:pt>
                <c:pt idx="9">
                  <c:v>38564</c:v>
                </c:pt>
                <c:pt idx="10">
                  <c:v>38533</c:v>
                </c:pt>
                <c:pt idx="11">
                  <c:v>38503</c:v>
                </c:pt>
                <c:pt idx="12">
                  <c:v>38472</c:v>
                </c:pt>
                <c:pt idx="13">
                  <c:v>38442</c:v>
                </c:pt>
                <c:pt idx="14">
                  <c:v>38411</c:v>
                </c:pt>
                <c:pt idx="15">
                  <c:v>38383</c:v>
                </c:pt>
                <c:pt idx="16">
                  <c:v>38352</c:v>
                </c:pt>
                <c:pt idx="17">
                  <c:v>38321</c:v>
                </c:pt>
                <c:pt idx="18">
                  <c:v>38291</c:v>
                </c:pt>
                <c:pt idx="19">
                  <c:v>38260</c:v>
                </c:pt>
                <c:pt idx="20">
                  <c:v>38230</c:v>
                </c:pt>
                <c:pt idx="21">
                  <c:v>38199</c:v>
                </c:pt>
                <c:pt idx="22">
                  <c:v>38168</c:v>
                </c:pt>
                <c:pt idx="23">
                  <c:v>38138</c:v>
                </c:pt>
                <c:pt idx="24">
                  <c:v>38107</c:v>
                </c:pt>
                <c:pt idx="25">
                  <c:v>38077</c:v>
                </c:pt>
                <c:pt idx="26">
                  <c:v>38046</c:v>
                </c:pt>
              </c:strCache>
            </c:strRef>
          </c:cat>
          <c:val>
            <c:numRef>
              <c:f>Sheet1!$I$43:$I$69</c:f>
              <c:numCache>
                <c:ptCount val="27"/>
                <c:pt idx="0">
                  <c:v>0.214</c:v>
                </c:pt>
                <c:pt idx="1">
                  <c:v>0.2328002776517073</c:v>
                </c:pt>
                <c:pt idx="2">
                  <c:v>0.2527810650887574</c:v>
                </c:pt>
                <c:pt idx="3">
                  <c:v>0.24361313868613138</c:v>
                </c:pt>
                <c:pt idx="4">
                  <c:v>0.23415347137637027</c:v>
                </c:pt>
                <c:pt idx="5">
                  <c:v>0.22915176655700187</c:v>
                </c:pt>
                <c:pt idx="6">
                  <c:v>0.22350369715853602</c:v>
                </c:pt>
                <c:pt idx="7">
                  <c:v>0.2738274994280485</c:v>
                </c:pt>
                <c:pt idx="8">
                  <c:v>0.26626771373273117</c:v>
                </c:pt>
                <c:pt idx="9">
                  <c:v>0.2778394376618572</c:v>
                </c:pt>
                <c:pt idx="10">
                  <c:v>0.26545590247543227</c:v>
                </c:pt>
                <c:pt idx="11">
                  <c:v>0.2589668094218415</c:v>
                </c:pt>
                <c:pt idx="12">
                  <c:v>0.2523967912345921</c:v>
                </c:pt>
                <c:pt idx="13">
                  <c:v>0.24466314037047185</c:v>
                </c:pt>
                <c:pt idx="14">
                  <c:v>0.25890237049678455</c:v>
                </c:pt>
                <c:pt idx="15">
                  <c:v>0.2588526552892713</c:v>
                </c:pt>
                <c:pt idx="16">
                  <c:v>0.25976119402985076</c:v>
                </c:pt>
                <c:pt idx="17">
                  <c:v>0.254018604289106</c:v>
                </c:pt>
                <c:pt idx="18">
                  <c:v>0.24881814715974077</c:v>
                </c:pt>
                <c:pt idx="19">
                  <c:v>0.2527330102558323</c:v>
                </c:pt>
                <c:pt idx="20">
                  <c:v>0.22875110366326107</c:v>
                </c:pt>
                <c:pt idx="21">
                  <c:v>0.22330694810905893</c:v>
                </c:pt>
                <c:pt idx="22">
                  <c:v>0.25029124157164545</c:v>
                </c:pt>
                <c:pt idx="23">
                  <c:v>0.2575307000664731</c:v>
                </c:pt>
                <c:pt idx="24">
                  <c:v>0.2530640309411259</c:v>
                </c:pt>
                <c:pt idx="25">
                  <c:v>0.2584262096366881</c:v>
                </c:pt>
                <c:pt idx="26">
                  <c:v>0.26488952530012155</c:v>
                </c:pt>
              </c:numCache>
            </c:numRef>
          </c:val>
          <c:smooth val="0"/>
        </c:ser>
        <c:axId val="52510755"/>
        <c:axId val="1986000"/>
      </c:lineChart>
      <c:dateAx>
        <c:axId val="52510755"/>
        <c:scaling>
          <c:orientation val="minMax"/>
        </c:scaling>
        <c:axPos val="b"/>
        <c:minorGridlines/>
        <c:delete val="0"/>
        <c:numFmt formatCode="mmm\ yy" sourceLinked="0"/>
        <c:majorTickMark val="out"/>
        <c:minorTickMark val="none"/>
        <c:tickLblPos val="nextTo"/>
        <c:crossAx val="1986000"/>
        <c:crosses val="autoZero"/>
        <c:auto val="0"/>
        <c:noMultiLvlLbl val="0"/>
      </c:dateAx>
      <c:valAx>
        <c:axId val="1986000"/>
        <c:scaling>
          <c:orientation val="minMax"/>
          <c:max val="0.3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510755"/>
        <c:crossesAt val="1249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0.27475</cdr:x>
      <cdr:y>0.06075</cdr:y>
    </cdr:from>
    <cdr:to>
      <cdr:x>0.27475</cdr:x>
      <cdr:y>0.898</cdr:y>
    </cdr:to>
    <cdr:sp>
      <cdr:nvSpPr>
        <cdr:cNvPr id="1" name="Line 2"/>
        <cdr:cNvSpPr>
          <a:spLocks/>
        </cdr:cNvSpPr>
      </cdr:nvSpPr>
      <cdr:spPr>
        <a:xfrm flipV="1">
          <a:off x="3086100" y="352425"/>
          <a:ext cx="0" cy="498157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0.562</cdr:x>
      <cdr:y>0.06075</cdr:y>
    </cdr:from>
    <cdr:to>
      <cdr:x>0.562</cdr:x>
      <cdr:y>0.898</cdr:y>
    </cdr:to>
    <cdr:sp>
      <cdr:nvSpPr>
        <cdr:cNvPr id="2" name="Line 3"/>
        <cdr:cNvSpPr>
          <a:spLocks/>
        </cdr:cNvSpPr>
      </cdr:nvSpPr>
      <cdr:spPr>
        <a:xfrm flipV="1">
          <a:off x="6324600" y="352425"/>
          <a:ext cx="0" cy="498157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0.22225</cdr:x>
      <cdr:y>0.79625</cdr:y>
    </cdr:from>
    <cdr:to>
      <cdr:x>0.2755</cdr:x>
      <cdr:y>0.8965</cdr:y>
    </cdr:to>
    <cdr:sp>
      <cdr:nvSpPr>
        <cdr:cNvPr id="3" name="Rectangle 5"/>
        <cdr:cNvSpPr>
          <a:spLocks/>
        </cdr:cNvSpPr>
      </cdr:nvSpPr>
      <cdr:spPr>
        <a:xfrm>
          <a:off x="2495550" y="4733925"/>
          <a:ext cx="600075" cy="600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CD-3</a:t>
          </a:r>
        </a:p>
      </cdr:txBody>
    </cdr:sp>
  </cdr:relSizeAnchor>
  <cdr:relSizeAnchor xmlns:cdr="http://schemas.openxmlformats.org/drawingml/2006/chartDrawing">
    <cdr:from>
      <cdr:x>0.4635</cdr:x>
      <cdr:y>0.7835</cdr:y>
    </cdr:from>
    <cdr:to>
      <cdr:x>0.562</cdr:x>
      <cdr:y>0.8985</cdr:y>
    </cdr:to>
    <cdr:sp>
      <cdr:nvSpPr>
        <cdr:cNvPr id="4" name="Rectangle 6"/>
        <cdr:cNvSpPr>
          <a:spLocks/>
        </cdr:cNvSpPr>
      </cdr:nvSpPr>
      <cdr:spPr>
        <a:xfrm>
          <a:off x="5210175" y="4657725"/>
          <a:ext cx="1104900" cy="685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Directed Rebaseline</a:t>
          </a:r>
        </a:p>
      </cdr:txBody>
    </cdr:sp>
  </cdr:relSizeAnchor>
  <cdr:relSizeAnchor xmlns:cdr="http://schemas.openxmlformats.org/drawingml/2006/chartDrawing">
    <cdr:from>
      <cdr:x>0.05525</cdr:x>
      <cdr:y>0.04075</cdr:y>
    </cdr:from>
    <cdr:to>
      <cdr:x>0.05525</cdr:x>
      <cdr:y>0.87825</cdr:y>
    </cdr:to>
    <cdr:sp>
      <cdr:nvSpPr>
        <cdr:cNvPr id="5" name="Line 8"/>
        <cdr:cNvSpPr>
          <a:spLocks/>
        </cdr:cNvSpPr>
      </cdr:nvSpPr>
      <cdr:spPr>
        <a:xfrm flipV="1">
          <a:off x="619125" y="238125"/>
          <a:ext cx="0" cy="498157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0.04475</cdr:x>
      <cdr:y>0.792</cdr:y>
    </cdr:from>
    <cdr:to>
      <cdr:x>0.0985</cdr:x>
      <cdr:y>0.8925</cdr:y>
    </cdr:to>
    <cdr:sp>
      <cdr:nvSpPr>
        <cdr:cNvPr id="6" name="Rectangle 7"/>
        <cdr:cNvSpPr>
          <a:spLocks/>
        </cdr:cNvSpPr>
      </cdr:nvSpPr>
      <cdr:spPr>
        <a:xfrm>
          <a:off x="495300" y="4714875"/>
          <a:ext cx="609600" cy="600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CD-2</a:t>
          </a:r>
        </a:p>
      </cdr:txBody>
    </cdr:sp>
  </cdr:relSizeAnchor>
  <cdr:relSizeAnchor xmlns:cdr="http://schemas.openxmlformats.org/drawingml/2006/chartDrawing">
    <cdr:from>
      <cdr:x>0.85175</cdr:x>
      <cdr:y>0.04075</cdr:y>
    </cdr:from>
    <cdr:to>
      <cdr:x>0.85175</cdr:x>
      <cdr:y>0.8935</cdr:y>
    </cdr:to>
    <cdr:sp>
      <cdr:nvSpPr>
        <cdr:cNvPr id="7" name="Line 9"/>
        <cdr:cNvSpPr>
          <a:spLocks/>
        </cdr:cNvSpPr>
      </cdr:nvSpPr>
      <cdr:spPr>
        <a:xfrm flipH="1" flipV="1">
          <a:off x="9582150" y="238125"/>
          <a:ext cx="0" cy="507682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</cdr:x>
      <cdr:y>0.77925</cdr:y>
    </cdr:from>
    <cdr:to>
      <cdr:x>0.851</cdr:x>
      <cdr:y>0.8925</cdr:y>
    </cdr:to>
    <cdr:sp>
      <cdr:nvSpPr>
        <cdr:cNvPr id="8" name="TextBox 10"/>
        <cdr:cNvSpPr txBox="1">
          <a:spLocks noChangeArrowheads="1"/>
        </cdr:cNvSpPr>
      </cdr:nvSpPr>
      <cdr:spPr>
        <a:xfrm>
          <a:off x="8496300" y="4638675"/>
          <a:ext cx="1076325" cy="676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ECP-43
MVWF contract</a:t>
          </a:r>
        </a:p>
      </cdr:txBody>
    </cdr:sp>
  </cdr:relSizeAnchor>
  <cdr:relSizeAnchor xmlns:cdr="http://schemas.openxmlformats.org/drawingml/2006/chartDrawing">
    <cdr:from>
      <cdr:x>0.88175</cdr:x>
      <cdr:y>0.04075</cdr:y>
    </cdr:from>
    <cdr:to>
      <cdr:x>0.88275</cdr:x>
      <cdr:y>0.89525</cdr:y>
    </cdr:to>
    <cdr:sp>
      <cdr:nvSpPr>
        <cdr:cNvPr id="9" name="Line 11"/>
        <cdr:cNvSpPr>
          <a:spLocks/>
        </cdr:cNvSpPr>
      </cdr:nvSpPr>
      <cdr:spPr>
        <a:xfrm flipH="1" flipV="1">
          <a:off x="9925050" y="238125"/>
          <a:ext cx="9525" cy="508635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0.88175</cdr:x>
      <cdr:y>0.7835</cdr:y>
    </cdr:from>
    <cdr:to>
      <cdr:x>0.961</cdr:x>
      <cdr:y>0.89</cdr:y>
    </cdr:to>
    <cdr:sp>
      <cdr:nvSpPr>
        <cdr:cNvPr id="10" name="TextBox 12"/>
        <cdr:cNvSpPr txBox="1">
          <a:spLocks noChangeArrowheads="1"/>
        </cdr:cNvSpPr>
      </cdr:nvSpPr>
      <cdr:spPr>
        <a:xfrm>
          <a:off x="9925050" y="4657725"/>
          <a:ext cx="895350" cy="638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ECP-44
</a:t>
          </a:r>
        </a:p>
      </cdr:txBody>
    </cdr:sp>
  </cdr:relSizeAnchor>
  <cdr:relSizeAnchor xmlns:cdr="http://schemas.openxmlformats.org/drawingml/2006/chartDrawing">
    <cdr:from>
      <cdr:x>0.04925</cdr:x>
      <cdr:y>0.16475</cdr:y>
    </cdr:from>
    <cdr:to>
      <cdr:x>0.88175</cdr:x>
      <cdr:y>0.39175</cdr:y>
    </cdr:to>
    <cdr:sp>
      <cdr:nvSpPr>
        <cdr:cNvPr id="11" name="Rectangle 14"/>
        <cdr:cNvSpPr>
          <a:spLocks/>
        </cdr:cNvSpPr>
      </cdr:nvSpPr>
      <cdr:spPr>
        <a:xfrm>
          <a:off x="552450" y="971550"/>
          <a:ext cx="9372600" cy="1352550"/>
        </a:xfrm>
        <a:prstGeom prst="rect">
          <a:avLst/>
        </a:prstGeom>
        <a:solidFill>
          <a:srgbClr val="CCFFCC">
            <a:alpha val="38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0.22725</cdr:y>
    </cdr:from>
    <cdr:to>
      <cdr:x>0.984</cdr:x>
      <cdr:y>0.58925</cdr:y>
    </cdr:to>
    <cdr:sp>
      <cdr:nvSpPr>
        <cdr:cNvPr id="1" name="Line 1"/>
        <cdr:cNvSpPr>
          <a:spLocks/>
        </cdr:cNvSpPr>
      </cdr:nvSpPr>
      <cdr:spPr>
        <a:xfrm>
          <a:off x="752475" y="1533525"/>
          <a:ext cx="16259175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</cdr:x>
      <cdr:y>0.08225</cdr:y>
    </cdr:from>
    <cdr:to>
      <cdr:x>0.275</cdr:x>
      <cdr:y>0.89775</cdr:y>
    </cdr:to>
    <cdr:sp>
      <cdr:nvSpPr>
        <cdr:cNvPr id="1" name="Line 1"/>
        <cdr:cNvSpPr>
          <a:spLocks/>
        </cdr:cNvSpPr>
      </cdr:nvSpPr>
      <cdr:spPr>
        <a:xfrm flipH="1" flipV="1">
          <a:off x="3067050" y="485775"/>
          <a:ext cx="0" cy="48387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0.561</cdr:x>
      <cdr:y>0.08225</cdr:y>
    </cdr:from>
    <cdr:to>
      <cdr:x>0.56175</cdr:x>
      <cdr:y>0.89775</cdr:y>
    </cdr:to>
    <cdr:sp>
      <cdr:nvSpPr>
        <cdr:cNvPr id="2" name="Line 2"/>
        <cdr:cNvSpPr>
          <a:spLocks/>
        </cdr:cNvSpPr>
      </cdr:nvSpPr>
      <cdr:spPr>
        <a:xfrm flipH="1" flipV="1">
          <a:off x="6257925" y="485775"/>
          <a:ext cx="9525" cy="48387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0.2215</cdr:x>
      <cdr:y>0.807</cdr:y>
    </cdr:from>
    <cdr:to>
      <cdr:x>0.275</cdr:x>
      <cdr:y>0.897</cdr:y>
    </cdr:to>
    <cdr:sp>
      <cdr:nvSpPr>
        <cdr:cNvPr id="3" name="Rectangle 3"/>
        <cdr:cNvSpPr>
          <a:spLocks/>
        </cdr:cNvSpPr>
      </cdr:nvSpPr>
      <cdr:spPr>
        <a:xfrm>
          <a:off x="2466975" y="4781550"/>
          <a:ext cx="600075" cy="533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CD-3</a:t>
          </a:r>
        </a:p>
      </cdr:txBody>
    </cdr:sp>
  </cdr:relSizeAnchor>
  <cdr:relSizeAnchor xmlns:cdr="http://schemas.openxmlformats.org/drawingml/2006/chartDrawing">
    <cdr:from>
      <cdr:x>0.4625</cdr:x>
      <cdr:y>0.789</cdr:y>
    </cdr:from>
    <cdr:to>
      <cdr:x>0.561</cdr:x>
      <cdr:y>0.89325</cdr:y>
    </cdr:to>
    <cdr:sp>
      <cdr:nvSpPr>
        <cdr:cNvPr id="4" name="Rectangle 4"/>
        <cdr:cNvSpPr>
          <a:spLocks/>
        </cdr:cNvSpPr>
      </cdr:nvSpPr>
      <cdr:spPr>
        <a:xfrm>
          <a:off x="5162550" y="4676775"/>
          <a:ext cx="1095375" cy="619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Directed Rebaseline</a:t>
          </a:r>
        </a:p>
      </cdr:txBody>
    </cdr:sp>
  </cdr:relSizeAnchor>
  <cdr:relSizeAnchor xmlns:cdr="http://schemas.openxmlformats.org/drawingml/2006/chartDrawing">
    <cdr:from>
      <cdr:x>0.049</cdr:x>
      <cdr:y>0.08225</cdr:y>
    </cdr:from>
    <cdr:to>
      <cdr:x>0.049</cdr:x>
      <cdr:y>0.88425</cdr:y>
    </cdr:to>
    <cdr:sp>
      <cdr:nvSpPr>
        <cdr:cNvPr id="5" name="Line 5"/>
        <cdr:cNvSpPr>
          <a:spLocks/>
        </cdr:cNvSpPr>
      </cdr:nvSpPr>
      <cdr:spPr>
        <a:xfrm flipH="1" flipV="1">
          <a:off x="542925" y="485775"/>
          <a:ext cx="0" cy="47625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0.049</cdr:x>
      <cdr:y>0.802</cdr:y>
    </cdr:from>
    <cdr:to>
      <cdr:x>0.104</cdr:x>
      <cdr:y>0.8925</cdr:y>
    </cdr:to>
    <cdr:sp>
      <cdr:nvSpPr>
        <cdr:cNvPr id="6" name="Rectangle 6"/>
        <cdr:cNvSpPr>
          <a:spLocks/>
        </cdr:cNvSpPr>
      </cdr:nvSpPr>
      <cdr:spPr>
        <a:xfrm>
          <a:off x="542925" y="4752975"/>
          <a:ext cx="609600" cy="533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CD-2</a:t>
          </a:r>
        </a:p>
      </cdr:txBody>
    </cdr:sp>
  </cdr:relSizeAnchor>
  <cdr:relSizeAnchor xmlns:cdr="http://schemas.openxmlformats.org/drawingml/2006/chartDrawing">
    <cdr:from>
      <cdr:x>0.85025</cdr:x>
      <cdr:y>0.08225</cdr:y>
    </cdr:from>
    <cdr:to>
      <cdr:x>0.85025</cdr:x>
      <cdr:y>0.90475</cdr:y>
    </cdr:to>
    <cdr:sp>
      <cdr:nvSpPr>
        <cdr:cNvPr id="7" name="Line 7"/>
        <cdr:cNvSpPr>
          <a:spLocks/>
        </cdr:cNvSpPr>
      </cdr:nvSpPr>
      <cdr:spPr>
        <a:xfrm flipV="1">
          <a:off x="9486900" y="485775"/>
          <a:ext cx="0" cy="48768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0.789</cdr:y>
    </cdr:from>
    <cdr:to>
      <cdr:x>0.85025</cdr:x>
      <cdr:y>0.89075</cdr:y>
    </cdr:to>
    <cdr:sp>
      <cdr:nvSpPr>
        <cdr:cNvPr id="8" name="TextBox 8"/>
        <cdr:cNvSpPr txBox="1">
          <a:spLocks noChangeArrowheads="1"/>
        </cdr:cNvSpPr>
      </cdr:nvSpPr>
      <cdr:spPr>
        <a:xfrm>
          <a:off x="8410575" y="4676775"/>
          <a:ext cx="1076325" cy="600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ECP-43
MVWF contract</a:t>
          </a:r>
        </a:p>
      </cdr:txBody>
    </cdr:sp>
  </cdr:relSizeAnchor>
  <cdr:relSizeAnchor xmlns:cdr="http://schemas.openxmlformats.org/drawingml/2006/chartDrawing">
    <cdr:from>
      <cdr:x>0.881</cdr:x>
      <cdr:y>0.08225</cdr:y>
    </cdr:from>
    <cdr:to>
      <cdr:x>0.882</cdr:x>
      <cdr:y>0.895</cdr:y>
    </cdr:to>
    <cdr:sp>
      <cdr:nvSpPr>
        <cdr:cNvPr id="9" name="Line 9"/>
        <cdr:cNvSpPr>
          <a:spLocks/>
        </cdr:cNvSpPr>
      </cdr:nvSpPr>
      <cdr:spPr>
        <a:xfrm flipH="1" flipV="1">
          <a:off x="9829800" y="485775"/>
          <a:ext cx="9525" cy="481965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0.881</cdr:x>
      <cdr:y>0.789</cdr:y>
    </cdr:from>
    <cdr:to>
      <cdr:x>0.9615</cdr:x>
      <cdr:y>0.886</cdr:y>
    </cdr:to>
    <cdr:sp>
      <cdr:nvSpPr>
        <cdr:cNvPr id="10" name="TextBox 10"/>
        <cdr:cNvSpPr txBox="1">
          <a:spLocks noChangeArrowheads="1"/>
        </cdr:cNvSpPr>
      </cdr:nvSpPr>
      <cdr:spPr>
        <a:xfrm>
          <a:off x="9829800" y="4676775"/>
          <a:ext cx="895350" cy="571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ECP-44
</a:t>
          </a:r>
        </a:p>
      </cdr:txBody>
    </cdr:sp>
  </cdr:relSizeAnchor>
  <cdr:relSizeAnchor xmlns:cdr="http://schemas.openxmlformats.org/drawingml/2006/chartDrawing">
    <cdr:from>
      <cdr:x>0.049</cdr:x>
      <cdr:y>0.19125</cdr:y>
    </cdr:from>
    <cdr:to>
      <cdr:x>0.881</cdr:x>
      <cdr:y>0.35025</cdr:y>
    </cdr:to>
    <cdr:sp>
      <cdr:nvSpPr>
        <cdr:cNvPr id="11" name="Rectangle 11"/>
        <cdr:cNvSpPr>
          <a:spLocks/>
        </cdr:cNvSpPr>
      </cdr:nvSpPr>
      <cdr:spPr>
        <a:xfrm>
          <a:off x="542925" y="1133475"/>
          <a:ext cx="9286875" cy="942975"/>
        </a:xfrm>
        <a:prstGeom prst="rect">
          <a:avLst/>
        </a:prstGeom>
        <a:solidFill>
          <a:srgbClr val="CCFFCC">
            <a:alpha val="38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98</xdr:row>
      <xdr:rowOff>38100</xdr:rowOff>
    </xdr:from>
    <xdr:to>
      <xdr:col>15</xdr:col>
      <xdr:colOff>371475</xdr:colOff>
      <xdr:row>129</xdr:row>
      <xdr:rowOff>85725</xdr:rowOff>
    </xdr:to>
    <xdr:graphicFrame>
      <xdr:nvGraphicFramePr>
        <xdr:cNvPr id="1" name="Chart 1"/>
        <xdr:cNvGraphicFramePr/>
      </xdr:nvGraphicFramePr>
      <xdr:xfrm>
        <a:off x="819150" y="16906875"/>
        <a:ext cx="11258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333375</xdr:colOff>
      <xdr:row>70</xdr:row>
      <xdr:rowOff>47625</xdr:rowOff>
    </xdr:from>
    <xdr:to>
      <xdr:col>54</xdr:col>
      <xdr:colOff>9525</xdr:colOff>
      <xdr:row>105</xdr:row>
      <xdr:rowOff>161925</xdr:rowOff>
    </xdr:to>
    <xdr:graphicFrame>
      <xdr:nvGraphicFramePr>
        <xdr:cNvPr id="2" name="Chart 3"/>
        <xdr:cNvGraphicFramePr/>
      </xdr:nvGraphicFramePr>
      <xdr:xfrm>
        <a:off x="14706600" y="11582400"/>
        <a:ext cx="17297400" cy="678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74</xdr:row>
      <xdr:rowOff>66675</xdr:rowOff>
    </xdr:from>
    <xdr:to>
      <xdr:col>15</xdr:col>
      <xdr:colOff>333375</xdr:colOff>
      <xdr:row>97</xdr:row>
      <xdr:rowOff>161925</xdr:rowOff>
    </xdr:to>
    <xdr:graphicFrame>
      <xdr:nvGraphicFramePr>
        <xdr:cNvPr id="3" name="Chart 4"/>
        <xdr:cNvGraphicFramePr/>
      </xdr:nvGraphicFramePr>
      <xdr:xfrm>
        <a:off x="514350" y="12363450"/>
        <a:ext cx="11525250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352425</xdr:colOff>
      <xdr:row>130</xdr:row>
      <xdr:rowOff>152400</xdr:rowOff>
    </xdr:from>
    <xdr:to>
      <xdr:col>15</xdr:col>
      <xdr:colOff>314325</xdr:colOff>
      <xdr:row>161</xdr:row>
      <xdr:rowOff>180975</xdr:rowOff>
    </xdr:to>
    <xdr:graphicFrame>
      <xdr:nvGraphicFramePr>
        <xdr:cNvPr id="4" name="Chart 5"/>
        <xdr:cNvGraphicFramePr/>
      </xdr:nvGraphicFramePr>
      <xdr:xfrm>
        <a:off x="857250" y="23117175"/>
        <a:ext cx="11163300" cy="593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94"/>
  <sheetViews>
    <sheetView tabSelected="1" zoomScale="75" zoomScaleNormal="75" workbookViewId="0" topLeftCell="A125">
      <selection activeCell="G53" sqref="G53"/>
    </sheetView>
  </sheetViews>
  <sheetFormatPr defaultColWidth="9.140625" defaultRowHeight="15" customHeight="1"/>
  <cols>
    <col min="1" max="1" width="7.57421875" style="2" customWidth="1"/>
    <col min="2" max="4" width="11.7109375" style="2" customWidth="1"/>
    <col min="5" max="5" width="7.7109375" style="2" customWidth="1"/>
    <col min="6" max="6" width="8.28125" style="2" customWidth="1"/>
    <col min="7" max="7" width="18.57421875" style="2" bestFit="1" customWidth="1"/>
    <col min="8" max="8" width="10.57421875" style="2" customWidth="1"/>
    <col min="9" max="9" width="22.57421875" style="2" bestFit="1" customWidth="1"/>
    <col min="10" max="12" width="11.7109375" style="2" customWidth="1"/>
    <col min="13" max="13" width="14.00390625" style="2" customWidth="1"/>
    <col min="14" max="52" width="8.00390625" style="2" customWidth="1"/>
    <col min="53" max="82" width="4.140625" style="2" customWidth="1"/>
    <col min="83" max="98" width="3.57421875" style="2" customWidth="1"/>
    <col min="99" max="16384" width="11.7109375" style="2" customWidth="1"/>
  </cols>
  <sheetData>
    <row r="1" spans="1:13" ht="15" customHeight="1">
      <c r="A1" s="1"/>
      <c r="B1" s="1"/>
      <c r="C1" s="1"/>
      <c r="D1" s="1"/>
      <c r="E1" s="1"/>
      <c r="F1" s="1"/>
      <c r="G1" s="7" t="s">
        <v>8</v>
      </c>
      <c r="H1" s="1"/>
      <c r="I1" s="1"/>
      <c r="J1" s="1"/>
      <c r="K1" s="1"/>
      <c r="L1" s="1"/>
      <c r="M1" s="1"/>
    </row>
    <row r="2" spans="1:13" s="10" customFormat="1" ht="43.5" customHeight="1">
      <c r="A2" s="8" t="s">
        <v>9</v>
      </c>
      <c r="B2" s="8" t="s">
        <v>6</v>
      </c>
      <c r="C2" s="8" t="s">
        <v>12</v>
      </c>
      <c r="D2" s="8" t="s">
        <v>0</v>
      </c>
      <c r="E2" s="8" t="s">
        <v>1</v>
      </c>
      <c r="F2" s="8" t="s">
        <v>2</v>
      </c>
      <c r="G2" s="9" t="s">
        <v>7</v>
      </c>
      <c r="H2" s="9" t="s">
        <v>3</v>
      </c>
      <c r="I2" s="9" t="s">
        <v>4</v>
      </c>
      <c r="J2" s="9" t="s">
        <v>10</v>
      </c>
      <c r="K2" s="9" t="s">
        <v>11</v>
      </c>
      <c r="L2" s="8"/>
      <c r="M2" s="8"/>
    </row>
    <row r="3" spans="1:13" s="10" customFormat="1" ht="11.25" customHeight="1">
      <c r="A3" s="8"/>
      <c r="B3" s="8"/>
      <c r="C3" s="8"/>
      <c r="D3" s="8"/>
      <c r="E3" s="8"/>
      <c r="F3" s="8"/>
      <c r="G3" s="9"/>
      <c r="H3" s="9"/>
      <c r="I3" s="9"/>
      <c r="J3" s="9"/>
      <c r="K3" s="9"/>
      <c r="L3" s="8"/>
      <c r="M3" s="8"/>
    </row>
    <row r="4" spans="1:13" s="10" customFormat="1" ht="11.25" customHeight="1">
      <c r="A4" s="8"/>
      <c r="B4" s="12">
        <v>40025</v>
      </c>
      <c r="C4" s="8"/>
      <c r="D4" s="8"/>
      <c r="E4" s="8"/>
      <c r="F4" s="8"/>
      <c r="G4" s="9"/>
      <c r="H4" s="9"/>
      <c r="I4" s="9"/>
      <c r="J4" s="9"/>
      <c r="K4" s="9"/>
      <c r="L4" s="8"/>
      <c r="M4" s="8"/>
    </row>
    <row r="5" spans="1:13" s="10" customFormat="1" ht="11.25" customHeight="1">
      <c r="A5" s="8"/>
      <c r="B5" s="12">
        <v>39994</v>
      </c>
      <c r="C5" s="8"/>
      <c r="D5" s="8"/>
      <c r="E5" s="8"/>
      <c r="F5" s="8"/>
      <c r="G5" s="9"/>
      <c r="H5" s="9"/>
      <c r="I5" s="9"/>
      <c r="J5" s="9"/>
      <c r="K5" s="9"/>
      <c r="L5" s="8"/>
      <c r="M5" s="8"/>
    </row>
    <row r="6" spans="1:13" s="10" customFormat="1" ht="11.25" customHeight="1">
      <c r="A6" s="8"/>
      <c r="B6" s="12">
        <v>39964</v>
      </c>
      <c r="C6" s="8"/>
      <c r="D6" s="8"/>
      <c r="E6" s="8"/>
      <c r="F6" s="8"/>
      <c r="G6" s="9"/>
      <c r="H6" s="9"/>
      <c r="I6" s="9"/>
      <c r="J6" s="9"/>
      <c r="K6" s="9"/>
      <c r="L6" s="8"/>
      <c r="M6" s="8"/>
    </row>
    <row r="7" spans="1:13" s="10" customFormat="1" ht="11.25" customHeight="1">
      <c r="A7" s="8"/>
      <c r="B7" s="12">
        <v>39933</v>
      </c>
      <c r="C7" s="8"/>
      <c r="D7" s="8"/>
      <c r="E7" s="8"/>
      <c r="F7" s="8"/>
      <c r="G7" s="9"/>
      <c r="H7" s="9"/>
      <c r="I7" s="9"/>
      <c r="J7" s="9"/>
      <c r="K7" s="9"/>
      <c r="L7" s="8"/>
      <c r="M7" s="8"/>
    </row>
    <row r="8" spans="1:13" s="10" customFormat="1" ht="11.25" customHeight="1">
      <c r="A8" s="8"/>
      <c r="B8" s="12">
        <v>39903</v>
      </c>
      <c r="C8" s="8"/>
      <c r="D8" s="8"/>
      <c r="E8" s="8"/>
      <c r="F8" s="8"/>
      <c r="G8" s="9"/>
      <c r="H8" s="9"/>
      <c r="I8" s="9"/>
      <c r="J8" s="9"/>
      <c r="K8" s="9"/>
      <c r="L8" s="8"/>
      <c r="M8" s="8"/>
    </row>
    <row r="9" spans="1:13" s="10" customFormat="1" ht="11.25" customHeight="1">
      <c r="A9" s="8"/>
      <c r="B9" s="12">
        <v>39872</v>
      </c>
      <c r="C9" s="8"/>
      <c r="D9" s="8"/>
      <c r="E9" s="8"/>
      <c r="F9" s="8"/>
      <c r="G9" s="9"/>
      <c r="H9" s="9"/>
      <c r="I9" s="9"/>
      <c r="J9" s="9"/>
      <c r="K9" s="9"/>
      <c r="L9" s="8"/>
      <c r="M9" s="8"/>
    </row>
    <row r="10" spans="1:13" s="10" customFormat="1" ht="11.25" customHeight="1">
      <c r="A10" s="8"/>
      <c r="B10" s="12">
        <v>39844</v>
      </c>
      <c r="C10" s="8"/>
      <c r="D10" s="8"/>
      <c r="E10" s="8"/>
      <c r="F10" s="8"/>
      <c r="G10" s="9"/>
      <c r="H10" s="9"/>
      <c r="I10" s="9"/>
      <c r="J10" s="9"/>
      <c r="K10" s="9"/>
      <c r="L10" s="8"/>
      <c r="M10" s="8"/>
    </row>
    <row r="11" spans="1:13" s="10" customFormat="1" ht="11.25" customHeight="1">
      <c r="A11" s="8"/>
      <c r="B11" s="12">
        <v>39813</v>
      </c>
      <c r="C11" s="8"/>
      <c r="D11" s="8"/>
      <c r="E11" s="8"/>
      <c r="F11" s="8"/>
      <c r="G11" s="9"/>
      <c r="H11" s="9"/>
      <c r="I11" s="9"/>
      <c r="J11" s="9"/>
      <c r="K11" s="9"/>
      <c r="L11" s="8"/>
      <c r="M11" s="8"/>
    </row>
    <row r="12" spans="1:13" s="10" customFormat="1" ht="11.25" customHeight="1">
      <c r="A12" s="8"/>
      <c r="B12" s="12">
        <v>39782</v>
      </c>
      <c r="C12" s="8"/>
      <c r="D12" s="8"/>
      <c r="E12" s="8"/>
      <c r="F12" s="8"/>
      <c r="G12" s="9"/>
      <c r="H12" s="9"/>
      <c r="I12" s="9"/>
      <c r="J12" s="9"/>
      <c r="K12" s="9"/>
      <c r="L12" s="8"/>
      <c r="M12" s="8"/>
    </row>
    <row r="13" spans="1:13" s="10" customFormat="1" ht="11.25" customHeight="1">
      <c r="A13" s="8"/>
      <c r="B13" s="12">
        <v>39752</v>
      </c>
      <c r="C13" s="8"/>
      <c r="D13" s="8"/>
      <c r="E13" s="8"/>
      <c r="F13" s="8"/>
      <c r="G13" s="9"/>
      <c r="H13" s="9"/>
      <c r="I13" s="9"/>
      <c r="J13" s="9"/>
      <c r="K13" s="9"/>
      <c r="L13" s="8"/>
      <c r="M13" s="8"/>
    </row>
    <row r="14" spans="1:13" s="10" customFormat="1" ht="11.25" customHeight="1">
      <c r="A14" s="8"/>
      <c r="B14" s="12">
        <v>39721</v>
      </c>
      <c r="C14" s="8"/>
      <c r="D14" s="8"/>
      <c r="E14" s="8"/>
      <c r="F14" s="8"/>
      <c r="G14" s="9"/>
      <c r="H14" s="9"/>
      <c r="I14" s="9"/>
      <c r="J14" s="9"/>
      <c r="K14" s="9"/>
      <c r="L14" s="8"/>
      <c r="M14" s="8"/>
    </row>
    <row r="15" spans="1:13" s="10" customFormat="1" ht="11.25" customHeight="1">
      <c r="A15" s="8"/>
      <c r="B15" s="12">
        <v>39691</v>
      </c>
      <c r="C15" s="8"/>
      <c r="D15" s="8"/>
      <c r="E15" s="8"/>
      <c r="F15" s="8"/>
      <c r="G15" s="9"/>
      <c r="H15" s="9"/>
      <c r="I15" s="9"/>
      <c r="J15" s="9"/>
      <c r="K15" s="9"/>
      <c r="L15" s="8"/>
      <c r="M15" s="8"/>
    </row>
    <row r="16" spans="1:13" s="10" customFormat="1" ht="11.25" customHeight="1">
      <c r="A16" s="8"/>
      <c r="B16" s="12">
        <v>39660</v>
      </c>
      <c r="C16" s="8"/>
      <c r="D16" s="8"/>
      <c r="E16" s="8"/>
      <c r="F16" s="8"/>
      <c r="G16" s="9"/>
      <c r="H16" s="9"/>
      <c r="I16" s="9"/>
      <c r="J16" s="9"/>
      <c r="K16" s="9"/>
      <c r="L16" s="8"/>
      <c r="M16" s="8"/>
    </row>
    <row r="17" spans="1:13" s="10" customFormat="1" ht="11.25" customHeight="1">
      <c r="A17" s="8"/>
      <c r="B17" s="12">
        <v>39629</v>
      </c>
      <c r="C17" s="8"/>
      <c r="D17" s="8"/>
      <c r="E17" s="8"/>
      <c r="F17" s="8"/>
      <c r="G17" s="9"/>
      <c r="H17" s="9"/>
      <c r="I17" s="9"/>
      <c r="J17" s="9"/>
      <c r="K17" s="9"/>
      <c r="L17" s="8"/>
      <c r="M17" s="8"/>
    </row>
    <row r="18" spans="1:13" s="10" customFormat="1" ht="11.25" customHeight="1">
      <c r="A18" s="8"/>
      <c r="B18" s="12">
        <v>39599</v>
      </c>
      <c r="C18" s="8"/>
      <c r="D18" s="8"/>
      <c r="E18" s="8"/>
      <c r="F18" s="8"/>
      <c r="G18" s="9"/>
      <c r="H18" s="9"/>
      <c r="I18" s="9"/>
      <c r="J18" s="9"/>
      <c r="K18" s="9"/>
      <c r="L18" s="8"/>
      <c r="M18" s="8"/>
    </row>
    <row r="19" spans="1:13" s="10" customFormat="1" ht="11.25" customHeight="1">
      <c r="A19" s="8"/>
      <c r="B19" s="12">
        <v>39568</v>
      </c>
      <c r="C19" s="8"/>
      <c r="D19" s="8"/>
      <c r="E19" s="8"/>
      <c r="F19" s="8"/>
      <c r="G19" s="9"/>
      <c r="H19" s="9"/>
      <c r="I19" s="9"/>
      <c r="J19" s="9"/>
      <c r="K19" s="9"/>
      <c r="L19" s="8"/>
      <c r="M19" s="8"/>
    </row>
    <row r="20" spans="1:13" s="10" customFormat="1" ht="11.25" customHeight="1">
      <c r="A20" s="8"/>
      <c r="B20" s="12">
        <v>39538</v>
      </c>
      <c r="C20" s="8"/>
      <c r="D20" s="8"/>
      <c r="E20" s="8"/>
      <c r="F20" s="8"/>
      <c r="G20" s="9"/>
      <c r="H20" s="9"/>
      <c r="I20" s="9"/>
      <c r="J20" s="9"/>
      <c r="K20" s="9"/>
      <c r="L20" s="8"/>
      <c r="M20" s="8"/>
    </row>
    <row r="21" spans="1:13" s="10" customFormat="1" ht="11.25" customHeight="1">
      <c r="A21" s="8"/>
      <c r="B21" s="12">
        <v>39507</v>
      </c>
      <c r="C21" s="8"/>
      <c r="D21" s="8"/>
      <c r="E21" s="8"/>
      <c r="F21" s="8"/>
      <c r="G21" s="9"/>
      <c r="H21" s="9"/>
      <c r="I21" s="9"/>
      <c r="J21" s="9"/>
      <c r="K21" s="9"/>
      <c r="L21" s="8"/>
      <c r="M21" s="8"/>
    </row>
    <row r="22" spans="1:13" s="10" customFormat="1" ht="11.25" customHeight="1">
      <c r="A22" s="8"/>
      <c r="B22" s="12">
        <v>39478</v>
      </c>
      <c r="C22" s="8"/>
      <c r="D22" s="8"/>
      <c r="E22" s="8"/>
      <c r="F22" s="8"/>
      <c r="G22" s="9"/>
      <c r="H22" s="9"/>
      <c r="I22" s="9"/>
      <c r="J22" s="9"/>
      <c r="K22" s="9"/>
      <c r="L22" s="8"/>
      <c r="M22" s="8"/>
    </row>
    <row r="23" spans="1:13" s="10" customFormat="1" ht="11.25" customHeight="1">
      <c r="A23" s="8"/>
      <c r="B23" s="12">
        <v>39447</v>
      </c>
      <c r="C23" s="8"/>
      <c r="D23" s="8"/>
      <c r="E23" s="8"/>
      <c r="F23" s="8"/>
      <c r="G23" s="9"/>
      <c r="H23" s="9"/>
      <c r="I23" s="9"/>
      <c r="J23" s="9"/>
      <c r="K23" s="9"/>
      <c r="L23" s="8"/>
      <c r="M23" s="8"/>
    </row>
    <row r="24" spans="1:13" s="10" customFormat="1" ht="11.25" customHeight="1">
      <c r="A24" s="8"/>
      <c r="B24" s="12">
        <v>39416</v>
      </c>
      <c r="C24" s="8"/>
      <c r="D24" s="8"/>
      <c r="E24" s="8"/>
      <c r="F24" s="8"/>
      <c r="G24" s="9"/>
      <c r="H24" s="9"/>
      <c r="I24" s="9"/>
      <c r="J24" s="9"/>
      <c r="K24" s="9"/>
      <c r="L24" s="8"/>
      <c r="M24" s="8"/>
    </row>
    <row r="25" spans="1:13" s="10" customFormat="1" ht="11.25" customHeight="1">
      <c r="A25" s="8"/>
      <c r="B25" s="12">
        <v>39386</v>
      </c>
      <c r="C25" s="8"/>
      <c r="D25" s="8"/>
      <c r="E25" s="8"/>
      <c r="F25" s="8"/>
      <c r="G25" s="9"/>
      <c r="H25" s="9"/>
      <c r="I25" s="9"/>
      <c r="J25" s="9"/>
      <c r="K25" s="9"/>
      <c r="L25" s="8"/>
      <c r="M25" s="8"/>
    </row>
    <row r="26" spans="1:13" s="10" customFormat="1" ht="11.25" customHeight="1">
      <c r="A26" s="8"/>
      <c r="B26" s="12">
        <v>39355</v>
      </c>
      <c r="C26" s="8"/>
      <c r="D26" s="8"/>
      <c r="E26" s="8"/>
      <c r="F26" s="8"/>
      <c r="G26" s="9"/>
      <c r="H26" s="9"/>
      <c r="I26" s="9"/>
      <c r="J26" s="9"/>
      <c r="K26" s="9"/>
      <c r="L26" s="8"/>
      <c r="M26" s="8"/>
    </row>
    <row r="27" spans="1:13" s="10" customFormat="1" ht="11.25" customHeight="1">
      <c r="A27" s="8"/>
      <c r="B27" s="12">
        <v>39325</v>
      </c>
      <c r="C27" s="8"/>
      <c r="D27" s="8"/>
      <c r="E27" s="8"/>
      <c r="F27" s="8"/>
      <c r="G27" s="9"/>
      <c r="H27" s="9"/>
      <c r="I27" s="9"/>
      <c r="J27" s="9"/>
      <c r="K27" s="9"/>
      <c r="L27" s="8"/>
      <c r="M27" s="8"/>
    </row>
    <row r="28" spans="1:13" s="10" customFormat="1" ht="11.25" customHeight="1">
      <c r="A28" s="8"/>
      <c r="B28" s="12">
        <v>39294</v>
      </c>
      <c r="C28" s="8"/>
      <c r="D28" s="8"/>
      <c r="E28" s="8"/>
      <c r="F28" s="8"/>
      <c r="G28" s="9"/>
      <c r="H28" s="9"/>
      <c r="I28" s="9"/>
      <c r="J28" s="9"/>
      <c r="K28" s="9"/>
      <c r="L28" s="8"/>
      <c r="M28" s="8"/>
    </row>
    <row r="29" spans="1:13" s="10" customFormat="1" ht="11.25" customHeight="1">
      <c r="A29" s="8"/>
      <c r="B29" s="12">
        <v>39263</v>
      </c>
      <c r="C29" s="8"/>
      <c r="D29" s="8"/>
      <c r="E29" s="8"/>
      <c r="F29" s="8"/>
      <c r="G29" s="9"/>
      <c r="H29" s="9"/>
      <c r="I29" s="9"/>
      <c r="J29" s="9"/>
      <c r="K29" s="9"/>
      <c r="L29" s="8"/>
      <c r="M29" s="8"/>
    </row>
    <row r="30" spans="1:13" s="10" customFormat="1" ht="11.25" customHeight="1">
      <c r="A30" s="8"/>
      <c r="B30" s="12">
        <v>39233</v>
      </c>
      <c r="C30" s="8"/>
      <c r="D30" s="8"/>
      <c r="E30" s="8"/>
      <c r="F30" s="8"/>
      <c r="G30" s="9"/>
      <c r="H30" s="9"/>
      <c r="I30" s="9"/>
      <c r="J30" s="9"/>
      <c r="K30" s="9"/>
      <c r="L30" s="8"/>
      <c r="M30" s="8"/>
    </row>
    <row r="31" spans="1:13" s="10" customFormat="1" ht="11.25" customHeight="1">
      <c r="A31" s="8"/>
      <c r="B31" s="12">
        <v>39202</v>
      </c>
      <c r="C31" s="8"/>
      <c r="D31" s="8"/>
      <c r="E31" s="8"/>
      <c r="F31" s="8"/>
      <c r="G31" s="9"/>
      <c r="H31" s="9"/>
      <c r="I31" s="9"/>
      <c r="J31" s="9"/>
      <c r="K31" s="9"/>
      <c r="L31" s="8"/>
      <c r="M31" s="8"/>
    </row>
    <row r="32" spans="1:13" s="10" customFormat="1" ht="11.25" customHeight="1">
      <c r="A32" s="8"/>
      <c r="B32" s="12">
        <v>39172</v>
      </c>
      <c r="C32" s="8"/>
      <c r="D32" s="8"/>
      <c r="E32" s="8"/>
      <c r="F32" s="8"/>
      <c r="G32" s="9"/>
      <c r="H32" s="9"/>
      <c r="I32" s="9"/>
      <c r="J32" s="9"/>
      <c r="K32" s="9"/>
      <c r="L32" s="8"/>
      <c r="M32" s="8"/>
    </row>
    <row r="33" spans="1:13" s="10" customFormat="1" ht="11.25" customHeight="1">
      <c r="A33" s="8"/>
      <c r="B33" s="12">
        <v>39141</v>
      </c>
      <c r="C33" s="8"/>
      <c r="D33" s="8"/>
      <c r="E33" s="8"/>
      <c r="F33" s="8"/>
      <c r="G33" s="9"/>
      <c r="H33" s="9"/>
      <c r="I33" s="9"/>
      <c r="J33" s="9"/>
      <c r="K33" s="9"/>
      <c r="L33" s="8"/>
      <c r="M33" s="8"/>
    </row>
    <row r="34" spans="1:13" s="10" customFormat="1" ht="11.25" customHeight="1">
      <c r="A34" s="8"/>
      <c r="B34" s="12">
        <v>39113</v>
      </c>
      <c r="C34" s="8"/>
      <c r="D34" s="8"/>
      <c r="E34" s="8"/>
      <c r="F34" s="8"/>
      <c r="G34" s="9"/>
      <c r="H34" s="9"/>
      <c r="I34" s="9"/>
      <c r="J34" s="9"/>
      <c r="K34" s="9"/>
      <c r="L34" s="8"/>
      <c r="M34" s="8"/>
    </row>
    <row r="35" spans="1:13" s="10" customFormat="1" ht="11.25" customHeight="1">
      <c r="A35" s="8"/>
      <c r="B35" s="12">
        <v>39082</v>
      </c>
      <c r="C35" s="8"/>
      <c r="D35" s="8"/>
      <c r="E35" s="8"/>
      <c r="F35" s="8"/>
      <c r="G35" s="9"/>
      <c r="H35" s="9"/>
      <c r="I35" s="9"/>
      <c r="J35" s="9"/>
      <c r="K35" s="9"/>
      <c r="L35" s="8"/>
      <c r="M35" s="8"/>
    </row>
    <row r="36" spans="1:13" s="10" customFormat="1" ht="11.25" customHeight="1">
      <c r="A36" s="8"/>
      <c r="B36" s="12">
        <v>39051</v>
      </c>
      <c r="C36" s="8"/>
      <c r="D36" s="8"/>
      <c r="E36" s="8"/>
      <c r="F36" s="8"/>
      <c r="G36" s="9"/>
      <c r="H36" s="9"/>
      <c r="I36" s="9"/>
      <c r="J36" s="9"/>
      <c r="K36" s="9"/>
      <c r="L36" s="8"/>
      <c r="M36" s="8"/>
    </row>
    <row r="37" spans="1:13" s="10" customFormat="1" ht="11.25" customHeight="1">
      <c r="A37" s="8"/>
      <c r="B37" s="12">
        <v>39021</v>
      </c>
      <c r="C37" s="8"/>
      <c r="D37" s="8"/>
      <c r="E37" s="8"/>
      <c r="F37" s="8"/>
      <c r="G37" s="9"/>
      <c r="H37" s="9"/>
      <c r="I37" s="9"/>
      <c r="J37" s="9"/>
      <c r="K37" s="9"/>
      <c r="L37" s="8"/>
      <c r="M37" s="8"/>
    </row>
    <row r="38" spans="1:13" s="10" customFormat="1" ht="11.25" customHeight="1">
      <c r="A38" s="8"/>
      <c r="B38" s="12">
        <v>38990</v>
      </c>
      <c r="C38" s="8"/>
      <c r="D38" s="8"/>
      <c r="E38" s="8"/>
      <c r="F38" s="8"/>
      <c r="G38" s="9"/>
      <c r="H38" s="9"/>
      <c r="I38" s="9"/>
      <c r="J38" s="9"/>
      <c r="K38" s="9"/>
      <c r="L38" s="8"/>
      <c r="M38" s="8"/>
    </row>
    <row r="39" spans="1:13" s="10" customFormat="1" ht="17.25" customHeight="1">
      <c r="A39" s="8"/>
      <c r="B39" s="12">
        <v>38960</v>
      </c>
      <c r="C39" s="8"/>
      <c r="D39" s="8"/>
      <c r="E39" s="8"/>
      <c r="F39" s="8"/>
      <c r="G39" s="9"/>
      <c r="H39" s="9"/>
      <c r="I39" s="9"/>
      <c r="J39" s="9"/>
      <c r="K39" s="9"/>
      <c r="L39" s="8"/>
      <c r="M39" s="8"/>
    </row>
    <row r="40" spans="1:13" s="10" customFormat="1" ht="17.25" customHeight="1">
      <c r="A40" s="8"/>
      <c r="B40" s="12">
        <v>38929</v>
      </c>
      <c r="C40" s="8"/>
      <c r="D40" s="8"/>
      <c r="E40" s="8"/>
      <c r="F40" s="8"/>
      <c r="G40" s="9"/>
      <c r="H40" s="9"/>
      <c r="I40" s="9"/>
      <c r="J40" s="9"/>
      <c r="K40" s="9"/>
      <c r="L40" s="8"/>
      <c r="M40" s="8"/>
    </row>
    <row r="41" spans="1:13" s="10" customFormat="1" ht="17.25" customHeight="1">
      <c r="A41" s="8"/>
      <c r="B41" s="12">
        <v>38898</v>
      </c>
      <c r="C41" s="8"/>
      <c r="D41" s="8"/>
      <c r="E41" s="8"/>
      <c r="F41" s="8"/>
      <c r="G41" s="9"/>
      <c r="H41" s="9"/>
      <c r="I41" s="9"/>
      <c r="J41" s="9"/>
      <c r="K41" s="9"/>
      <c r="L41" s="8"/>
      <c r="M41" s="8"/>
    </row>
    <row r="42" spans="1:13" s="10" customFormat="1" ht="17.25" customHeight="1">
      <c r="A42" s="8"/>
      <c r="B42" s="12">
        <v>38868</v>
      </c>
      <c r="C42" s="8"/>
      <c r="D42" s="8"/>
      <c r="E42" s="8"/>
      <c r="F42" s="8"/>
      <c r="G42" s="9"/>
      <c r="H42" s="9"/>
      <c r="I42" s="9"/>
      <c r="J42" s="9"/>
      <c r="K42" s="9"/>
      <c r="L42" s="8"/>
      <c r="M42" s="8"/>
    </row>
    <row r="43" spans="1:13" s="10" customFormat="1" ht="15.75" customHeight="1">
      <c r="A43" s="8"/>
      <c r="B43" s="12">
        <v>38837</v>
      </c>
      <c r="C43" s="8"/>
      <c r="D43" s="8">
        <f>+D44+1300</f>
        <v>47523</v>
      </c>
      <c r="E43" s="8"/>
      <c r="F43" s="8">
        <v>92400</v>
      </c>
      <c r="G43" s="9">
        <f>+G44-1573+735</f>
        <v>7882</v>
      </c>
      <c r="H43" s="11">
        <f>+F43-G43-D43-753</f>
        <v>36242</v>
      </c>
      <c r="I43" s="13">
        <v>0.214</v>
      </c>
      <c r="J43" s="13">
        <v>0.214</v>
      </c>
      <c r="K43" s="9"/>
      <c r="L43" s="8"/>
      <c r="M43" s="8"/>
    </row>
    <row r="44" spans="1:13" s="10" customFormat="1" ht="14.25" customHeight="1">
      <c r="A44" s="8"/>
      <c r="B44" s="12">
        <v>38807</v>
      </c>
      <c r="C44" s="23">
        <f aca="true" t="shared" si="0" ref="C44:C68">+D44/(F44-G44)</f>
        <v>0.5523781070745698</v>
      </c>
      <c r="D44" s="8">
        <v>46223</v>
      </c>
      <c r="E44" s="8">
        <v>-1682</v>
      </c>
      <c r="F44" s="8">
        <v>92400</v>
      </c>
      <c r="G44" s="9">
        <v>8720</v>
      </c>
      <c r="H44" s="11">
        <f>+F44-G44-D44</f>
        <v>37457</v>
      </c>
      <c r="I44" s="13">
        <f>+G44/H44</f>
        <v>0.2328002776517073</v>
      </c>
      <c r="J44" s="13">
        <f>(+G44+E44)/H44</f>
        <v>0.18789545345329312</v>
      </c>
      <c r="K44" s="14">
        <f>SUM(E44,G44)</f>
        <v>7038</v>
      </c>
      <c r="L44" s="15">
        <f>+K44/H44</f>
        <v>0.18789545345329312</v>
      </c>
      <c r="M44" s="8"/>
    </row>
    <row r="45" spans="1:13" s="10" customFormat="1" ht="14.25" customHeight="1">
      <c r="A45" s="8"/>
      <c r="B45" s="12">
        <v>38776</v>
      </c>
      <c r="C45" s="23">
        <f t="shared" si="0"/>
        <v>0.5406943035222496</v>
      </c>
      <c r="D45" s="8">
        <v>44763</v>
      </c>
      <c r="E45" s="8">
        <v>-1409</v>
      </c>
      <c r="F45" s="8">
        <v>92400</v>
      </c>
      <c r="G45" s="9">
        <v>9612</v>
      </c>
      <c r="H45" s="11">
        <f>+F45-G45-D45</f>
        <v>38025</v>
      </c>
      <c r="I45" s="13">
        <f>+G45/H45</f>
        <v>0.2527810650887574</v>
      </c>
      <c r="J45" s="13">
        <f>(+G45+E45)/H45</f>
        <v>0.21572649572649572</v>
      </c>
      <c r="K45" s="14">
        <f>SUM(E45,G45)</f>
        <v>8203</v>
      </c>
      <c r="L45" s="15">
        <f>+K45/H45</f>
        <v>0.21572649572649572</v>
      </c>
      <c r="M45" s="8"/>
    </row>
    <row r="46" spans="1:13" s="10" customFormat="1" ht="14.25" customHeight="1">
      <c r="A46" s="8"/>
      <c r="B46" s="12">
        <v>38748</v>
      </c>
      <c r="C46" s="23">
        <f t="shared" si="0"/>
        <v>0.5234091897376432</v>
      </c>
      <c r="D46" s="8">
        <v>43332</v>
      </c>
      <c r="E46" s="8">
        <v>-839</v>
      </c>
      <c r="F46" s="8">
        <v>92400</v>
      </c>
      <c r="G46" s="9">
        <v>9612</v>
      </c>
      <c r="H46" s="11">
        <f>+F46-G46-D46</f>
        <v>39456</v>
      </c>
      <c r="I46" s="13">
        <f>+G46/H46</f>
        <v>0.24361313868613138</v>
      </c>
      <c r="J46" s="13">
        <f>(+G46+E46)/H46</f>
        <v>0.22234894566098945</v>
      </c>
      <c r="K46" s="14">
        <f>SUM(E46,G46)</f>
        <v>8773</v>
      </c>
      <c r="L46" s="15">
        <f>+K46/H46</f>
        <v>0.22234894566098945</v>
      </c>
      <c r="M46" s="8"/>
    </row>
    <row r="47" spans="1:13" s="17" customFormat="1" ht="12">
      <c r="A47" s="11">
        <v>39</v>
      </c>
      <c r="B47" s="12">
        <v>38717</v>
      </c>
      <c r="C47" s="23">
        <f t="shared" si="0"/>
        <v>0.5041551915736581</v>
      </c>
      <c r="D47" s="11">
        <v>41738</v>
      </c>
      <c r="E47" s="11">
        <v>-786</v>
      </c>
      <c r="F47" s="11">
        <v>92400</v>
      </c>
      <c r="G47" s="11">
        <v>9612</v>
      </c>
      <c r="H47" s="11">
        <f aca="true" t="shared" si="1" ref="H47:H69">+F47-G47-D47</f>
        <v>41050</v>
      </c>
      <c r="I47" s="13">
        <f>+G47/H47</f>
        <v>0.23415347137637027</v>
      </c>
      <c r="J47" s="13">
        <f>(+G47+E47)/H47</f>
        <v>0.21500609013398295</v>
      </c>
      <c r="K47" s="14">
        <f>SUM(E47,G47)</f>
        <v>8826</v>
      </c>
      <c r="L47" s="15">
        <f>+K47/H47</f>
        <v>0.21500609013398295</v>
      </c>
      <c r="M47" s="16"/>
    </row>
    <row r="48" spans="1:98" s="17" customFormat="1" ht="12">
      <c r="A48" s="11">
        <v>39</v>
      </c>
      <c r="B48" s="12">
        <v>38686</v>
      </c>
      <c r="C48" s="23">
        <f t="shared" si="0"/>
        <v>0.49333236700971156</v>
      </c>
      <c r="D48" s="11">
        <v>40842</v>
      </c>
      <c r="E48" s="11">
        <v>-351</v>
      </c>
      <c r="F48" s="11">
        <v>92400</v>
      </c>
      <c r="G48" s="11">
        <v>9612</v>
      </c>
      <c r="H48" s="11">
        <f t="shared" si="1"/>
        <v>41946</v>
      </c>
      <c r="I48" s="13">
        <f aca="true" t="shared" si="2" ref="I48:I69">+G48/H48</f>
        <v>0.22915176655700187</v>
      </c>
      <c r="J48" s="13">
        <f aca="true" t="shared" si="3" ref="J48:J69">(+G48+E48)/H48</f>
        <v>0.22078386496924618</v>
      </c>
      <c r="K48" s="14">
        <f aca="true" t="shared" si="4" ref="K48:K69">SUM(E48,G48)</f>
        <v>9261</v>
      </c>
      <c r="L48" s="15">
        <f aca="true" t="shared" si="5" ref="L48:L69">+K48/H48</f>
        <v>0.22078386496924618</v>
      </c>
      <c r="M48" s="16"/>
      <c r="N48" s="24">
        <v>0.14732523141575332</v>
      </c>
      <c r="O48" s="24">
        <v>0.16334953165715896</v>
      </c>
      <c r="P48" s="24">
        <v>0.17</v>
      </c>
      <c r="Q48" s="24">
        <v>0.18</v>
      </c>
      <c r="R48" s="24">
        <v>0.18776091478994178</v>
      </c>
      <c r="S48" s="24">
        <v>0.20184856819736677</v>
      </c>
      <c r="T48" s="24">
        <v>0.21493798933000763</v>
      </c>
      <c r="U48" s="24">
        <v>0.22</v>
      </c>
      <c r="V48" s="24">
        <v>0.22810590631364563</v>
      </c>
      <c r="W48" s="24">
        <v>0.24</v>
      </c>
      <c r="X48" s="24">
        <v>0.2464765784114053</v>
      </c>
      <c r="Y48" s="24">
        <v>0.26</v>
      </c>
      <c r="Z48" s="24">
        <v>0.26961174372341884</v>
      </c>
      <c r="AA48" s="24">
        <v>0.28423293128854443</v>
      </c>
      <c r="AB48" s="24">
        <v>0.29</v>
      </c>
      <c r="AC48" s="24">
        <v>0.29888664520002184</v>
      </c>
      <c r="AD48" s="24">
        <v>0.31438629045461985</v>
      </c>
      <c r="AE48" s="24">
        <v>0.32</v>
      </c>
      <c r="AF48" s="24">
        <v>0.3303482857492288</v>
      </c>
      <c r="AG48" s="24">
        <v>0.34</v>
      </c>
      <c r="AH48" s="24">
        <v>0.3498545429943847</v>
      </c>
      <c r="AI48" s="24">
        <v>0.36</v>
      </c>
      <c r="AJ48" s="24">
        <v>0.36504984277781494</v>
      </c>
      <c r="AK48" s="24">
        <v>0.3845052518900114</v>
      </c>
      <c r="AL48" s="24">
        <v>0.3940147746117895</v>
      </c>
      <c r="AM48" s="24">
        <v>0.4001204255034455</v>
      </c>
      <c r="AN48" s="24">
        <f>+AM48+0.01</f>
        <v>0.4101204255034455</v>
      </c>
      <c r="AO48" s="24">
        <v>0.42296535355945397</v>
      </c>
      <c r="AP48" s="24">
        <f>+AO48+0.01</f>
        <v>0.432965353559454</v>
      </c>
      <c r="AQ48" s="24">
        <v>0.4411234474269871</v>
      </c>
      <c r="AR48" s="24">
        <f>+AQ48+0.01</f>
        <v>0.4511234474269871</v>
      </c>
      <c r="AS48" s="24">
        <v>0.45655282167323546</v>
      </c>
      <c r="AT48" s="24">
        <v>0.4805285790211142</v>
      </c>
      <c r="AU48" s="24">
        <v>0.49333236700971156</v>
      </c>
      <c r="AV48" s="24">
        <v>0.5041551915736581</v>
      </c>
      <c r="AW48" s="24">
        <f>+AV48+0.01</f>
        <v>0.5141551915736581</v>
      </c>
      <c r="AX48" s="24">
        <v>0.5234091897376432</v>
      </c>
      <c r="AY48" s="24">
        <f>+AX48+0.01</f>
        <v>0.5334091897376432</v>
      </c>
      <c r="AZ48" s="24">
        <v>0.5406943035222496</v>
      </c>
      <c r="BA48" s="24">
        <v>0.5523781070745698</v>
      </c>
      <c r="BB48" s="25">
        <f>+BA48+0.01</f>
        <v>0.5623781070745698</v>
      </c>
      <c r="BC48" s="25">
        <f aca="true" t="shared" si="6" ref="BC48:CT48">+BB48+0.01</f>
        <v>0.5723781070745698</v>
      </c>
      <c r="BD48" s="25">
        <f t="shared" si="6"/>
        <v>0.5823781070745698</v>
      </c>
      <c r="BE48" s="25">
        <f t="shared" si="6"/>
        <v>0.5923781070745698</v>
      </c>
      <c r="BF48" s="25">
        <f t="shared" si="6"/>
        <v>0.6023781070745698</v>
      </c>
      <c r="BG48" s="25">
        <f t="shared" si="6"/>
        <v>0.6123781070745699</v>
      </c>
      <c r="BH48" s="25">
        <f t="shared" si="6"/>
        <v>0.6223781070745699</v>
      </c>
      <c r="BI48" s="25">
        <f t="shared" si="6"/>
        <v>0.6323781070745699</v>
      </c>
      <c r="BJ48" s="25">
        <f t="shared" si="6"/>
        <v>0.6423781070745699</v>
      </c>
      <c r="BK48" s="25">
        <f t="shared" si="6"/>
        <v>0.6523781070745699</v>
      </c>
      <c r="BL48" s="25">
        <f t="shared" si="6"/>
        <v>0.6623781070745699</v>
      </c>
      <c r="BM48" s="25">
        <f t="shared" si="6"/>
        <v>0.6723781070745699</v>
      </c>
      <c r="BN48" s="25">
        <f t="shared" si="6"/>
        <v>0.6823781070745699</v>
      </c>
      <c r="BO48" s="25">
        <f t="shared" si="6"/>
        <v>0.6923781070745699</v>
      </c>
      <c r="BP48" s="25">
        <f t="shared" si="6"/>
        <v>0.7023781070745699</v>
      </c>
      <c r="BQ48" s="25">
        <f t="shared" si="6"/>
        <v>0.7123781070745699</v>
      </c>
      <c r="BR48" s="25">
        <f t="shared" si="6"/>
        <v>0.72237810707457</v>
      </c>
      <c r="BS48" s="25">
        <f t="shared" si="6"/>
        <v>0.73237810707457</v>
      </c>
      <c r="BT48" s="25">
        <f t="shared" si="6"/>
        <v>0.74237810707457</v>
      </c>
      <c r="BU48" s="25">
        <f t="shared" si="6"/>
        <v>0.75237810707457</v>
      </c>
      <c r="BV48" s="25">
        <f t="shared" si="6"/>
        <v>0.76237810707457</v>
      </c>
      <c r="BW48" s="25">
        <f t="shared" si="6"/>
        <v>0.77237810707457</v>
      </c>
      <c r="BX48" s="25">
        <f t="shared" si="6"/>
        <v>0.78237810707457</v>
      </c>
      <c r="BY48" s="25">
        <f t="shared" si="6"/>
        <v>0.79237810707457</v>
      </c>
      <c r="BZ48" s="25">
        <f t="shared" si="6"/>
        <v>0.80237810707457</v>
      </c>
      <c r="CA48" s="25">
        <f t="shared" si="6"/>
        <v>0.81237810707457</v>
      </c>
      <c r="CB48" s="25">
        <f t="shared" si="6"/>
        <v>0.82237810707457</v>
      </c>
      <c r="CC48" s="25">
        <f t="shared" si="6"/>
        <v>0.83237810707457</v>
      </c>
      <c r="CD48" s="25">
        <f t="shared" si="6"/>
        <v>0.8423781070745701</v>
      </c>
      <c r="CE48" s="25">
        <f t="shared" si="6"/>
        <v>0.8523781070745701</v>
      </c>
      <c r="CF48" s="25">
        <f t="shared" si="6"/>
        <v>0.8623781070745701</v>
      </c>
      <c r="CG48" s="25">
        <f t="shared" si="6"/>
        <v>0.8723781070745701</v>
      </c>
      <c r="CH48" s="25">
        <f t="shared" si="6"/>
        <v>0.8823781070745701</v>
      </c>
      <c r="CI48" s="25">
        <f>+CH48+0.01</f>
        <v>0.8923781070745701</v>
      </c>
      <c r="CJ48" s="25">
        <f t="shared" si="6"/>
        <v>0.9023781070745701</v>
      </c>
      <c r="CK48" s="25">
        <f t="shared" si="6"/>
        <v>0.9123781070745701</v>
      </c>
      <c r="CL48" s="25">
        <f t="shared" si="6"/>
        <v>0.9223781070745701</v>
      </c>
      <c r="CM48" s="25">
        <f t="shared" si="6"/>
        <v>0.9323781070745701</v>
      </c>
      <c r="CN48" s="25">
        <f t="shared" si="6"/>
        <v>0.9423781070745701</v>
      </c>
      <c r="CO48" s="25">
        <f t="shared" si="6"/>
        <v>0.9523781070745702</v>
      </c>
      <c r="CP48" s="25">
        <f t="shared" si="6"/>
        <v>0.9623781070745702</v>
      </c>
      <c r="CQ48" s="25">
        <f t="shared" si="6"/>
        <v>0.9723781070745702</v>
      </c>
      <c r="CR48" s="25">
        <f t="shared" si="6"/>
        <v>0.9823781070745702</v>
      </c>
      <c r="CS48" s="25">
        <f>+CR48+0.01</f>
        <v>0.9923781070745702</v>
      </c>
      <c r="CT48" s="25">
        <f t="shared" si="6"/>
        <v>1.00237810707457</v>
      </c>
    </row>
    <row r="49" spans="1:53" s="17" customFormat="1" ht="38.25">
      <c r="A49" s="11">
        <v>39</v>
      </c>
      <c r="B49" s="12">
        <v>38656</v>
      </c>
      <c r="C49" s="23">
        <f t="shared" si="0"/>
        <v>0.4805285790211142</v>
      </c>
      <c r="D49" s="11">
        <v>39782</v>
      </c>
      <c r="E49" s="11">
        <v>-17</v>
      </c>
      <c r="F49" s="11">
        <v>92400</v>
      </c>
      <c r="G49" s="11">
        <v>9612</v>
      </c>
      <c r="H49" s="11">
        <f t="shared" si="1"/>
        <v>43006</v>
      </c>
      <c r="I49" s="13">
        <f t="shared" si="2"/>
        <v>0.22350369715853602</v>
      </c>
      <c r="J49" s="13">
        <f t="shared" si="3"/>
        <v>0.22310840347858438</v>
      </c>
      <c r="K49" s="14">
        <f t="shared" si="4"/>
        <v>9595</v>
      </c>
      <c r="L49" s="15">
        <f t="shared" si="5"/>
        <v>0.22310840347858438</v>
      </c>
      <c r="M49" s="9" t="s">
        <v>10</v>
      </c>
      <c r="N49" s="24">
        <v>0.25824605804292444</v>
      </c>
      <c r="O49" s="24">
        <v>0.2503282938819489</v>
      </c>
      <c r="P49" s="24">
        <v>0.2503282938819489</v>
      </c>
      <c r="Q49" s="24">
        <v>0.2503282938819489</v>
      </c>
      <c r="R49" s="24">
        <v>0.24654920498495916</v>
      </c>
      <c r="S49" s="24">
        <v>0.2414197250113704</v>
      </c>
      <c r="T49" s="24">
        <v>0.23023970063896634</v>
      </c>
      <c r="U49" s="26">
        <f>((+V49-T49)/2)+T49</f>
        <v>0.21946461725000208</v>
      </c>
      <c r="V49" s="24">
        <v>0.2086895338610378</v>
      </c>
      <c r="W49" s="26">
        <f>((+X49-V49)/2)+V49</f>
        <v>0.21452189362205176</v>
      </c>
      <c r="X49" s="24">
        <v>0.22035425338306575</v>
      </c>
      <c r="Y49" s="26">
        <f>((+Z49-X49)/2)+X49</f>
        <v>0.2356795873399419</v>
      </c>
      <c r="Z49" s="24">
        <v>0.25100492129681806</v>
      </c>
      <c r="AA49" s="24">
        <v>0.2471978650400305</v>
      </c>
      <c r="AB49" s="26">
        <f>((+AC49-AA49)/2)+AA49</f>
        <v>0.24815620492884255</v>
      </c>
      <c r="AC49" s="24">
        <v>0.2491145448176546</v>
      </c>
      <c r="AD49" s="24">
        <v>0.2519601990049751</v>
      </c>
      <c r="AE49" s="26">
        <f>((+AF49-AD49)/2)+AD49</f>
        <v>0.2520682912271573</v>
      </c>
      <c r="AF49" s="24">
        <v>0.25217638344933946</v>
      </c>
      <c r="AG49" s="26">
        <f>((+AH49-AF49)/2)+AF49</f>
        <v>0.2510751841698819</v>
      </c>
      <c r="AH49" s="24">
        <v>0.24997398489042436</v>
      </c>
      <c r="AI49" s="26">
        <f>((+AJ49-AH49)/2)+AH49</f>
        <v>0.2397110351822362</v>
      </c>
      <c r="AJ49" s="24">
        <v>0.22944808547404802</v>
      </c>
      <c r="AK49" s="24">
        <v>0.23761386117089503</v>
      </c>
      <c r="AL49" s="24">
        <v>0.23732222084007132</v>
      </c>
      <c r="AM49" s="24">
        <v>0.2369735902926481</v>
      </c>
      <c r="AN49" s="26">
        <f>((+AO49-AM49)/2)+AM49</f>
        <v>0.2509431073049278</v>
      </c>
      <c r="AO49" s="24">
        <v>0.26491262431720747</v>
      </c>
      <c r="AP49" s="26">
        <f>((+AQ49-AO49)/2)+AO49</f>
        <v>0.25517883223602134</v>
      </c>
      <c r="AQ49" s="24">
        <v>0.24544504015483526</v>
      </c>
      <c r="AR49" s="26">
        <f>((+AS49-AQ49)/2)+AQ49</f>
        <v>0.24141389504882005</v>
      </c>
      <c r="AS49" s="24">
        <v>0.23738274994280484</v>
      </c>
      <c r="AT49" s="24">
        <v>0.22310840347858438</v>
      </c>
      <c r="AU49" s="24">
        <v>0.22078386496924618</v>
      </c>
      <c r="AV49" s="24">
        <v>0.21500609013398295</v>
      </c>
      <c r="AW49" s="26">
        <f>((+AX49-AV49)/2)+AV49</f>
        <v>0.21867751789748618</v>
      </c>
      <c r="AX49" s="24">
        <v>0.22234894566098945</v>
      </c>
      <c r="AY49" s="26">
        <f>((+AZ49-AX49)/2)+AX49</f>
        <v>0.21903772069374258</v>
      </c>
      <c r="AZ49" s="24">
        <v>0.21572649572649572</v>
      </c>
      <c r="BA49" s="24">
        <v>0.18789545345329312</v>
      </c>
    </row>
    <row r="50" spans="1:13" s="17" customFormat="1" ht="12">
      <c r="A50" s="11">
        <v>36</v>
      </c>
      <c r="B50" s="12">
        <v>38625</v>
      </c>
      <c r="C50" s="23">
        <f t="shared" si="0"/>
        <v>0.45655282167323546</v>
      </c>
      <c r="D50" s="11">
        <v>36721</v>
      </c>
      <c r="E50" s="11">
        <v>-1593</v>
      </c>
      <c r="F50" s="11">
        <v>92400</v>
      </c>
      <c r="G50" s="11">
        <v>11969</v>
      </c>
      <c r="H50" s="11">
        <f t="shared" si="1"/>
        <v>43710</v>
      </c>
      <c r="I50" s="13">
        <f t="shared" si="2"/>
        <v>0.2738274994280485</v>
      </c>
      <c r="J50" s="13">
        <f t="shared" si="3"/>
        <v>0.23738274994280484</v>
      </c>
      <c r="K50" s="14">
        <f t="shared" si="4"/>
        <v>10376</v>
      </c>
      <c r="L50" s="15">
        <f t="shared" si="5"/>
        <v>0.23738274994280484</v>
      </c>
      <c r="M50" s="16"/>
    </row>
    <row r="51" spans="1:13" s="17" customFormat="1" ht="12">
      <c r="A51" s="11">
        <v>36</v>
      </c>
      <c r="B51" s="12">
        <v>38595</v>
      </c>
      <c r="C51" s="23">
        <f t="shared" si="0"/>
        <v>0.4411234474269871</v>
      </c>
      <c r="D51" s="11">
        <v>35480</v>
      </c>
      <c r="E51" s="11">
        <v>-936</v>
      </c>
      <c r="F51" s="11">
        <v>92400</v>
      </c>
      <c r="G51" s="11">
        <v>11969</v>
      </c>
      <c r="H51" s="11">
        <f t="shared" si="1"/>
        <v>44951</v>
      </c>
      <c r="I51" s="13">
        <f t="shared" si="2"/>
        <v>0.26626771373273117</v>
      </c>
      <c r="J51" s="13">
        <f t="shared" si="3"/>
        <v>0.24544504015483526</v>
      </c>
      <c r="K51" s="14">
        <f t="shared" si="4"/>
        <v>11033</v>
      </c>
      <c r="L51" s="15">
        <f t="shared" si="5"/>
        <v>0.24544504015483526</v>
      </c>
      <c r="M51" s="16"/>
    </row>
    <row r="52" spans="1:13" s="17" customFormat="1" ht="12">
      <c r="A52" s="11">
        <v>34</v>
      </c>
      <c r="B52" s="12">
        <v>38564</v>
      </c>
      <c r="C52" s="23">
        <f t="shared" si="0"/>
        <v>0.42296535355945397</v>
      </c>
      <c r="D52" s="11">
        <v>33682</v>
      </c>
      <c r="E52" s="11">
        <v>-594</v>
      </c>
      <c r="F52" s="11">
        <v>92400</v>
      </c>
      <c r="G52" s="11">
        <v>12767</v>
      </c>
      <c r="H52" s="11">
        <f t="shared" si="1"/>
        <v>45951</v>
      </c>
      <c r="I52" s="13">
        <f t="shared" si="2"/>
        <v>0.2778394376618572</v>
      </c>
      <c r="J52" s="13">
        <f t="shared" si="3"/>
        <v>0.26491262431720747</v>
      </c>
      <c r="K52" s="14">
        <f t="shared" si="4"/>
        <v>12173</v>
      </c>
      <c r="L52" s="15">
        <f t="shared" si="5"/>
        <v>0.26491262431720747</v>
      </c>
      <c r="M52" s="16"/>
    </row>
    <row r="53" spans="1:13" s="21" customFormat="1" ht="12">
      <c r="A53" s="18">
        <v>31</v>
      </c>
      <c r="B53" s="19">
        <v>38533</v>
      </c>
      <c r="C53" s="23">
        <f t="shared" si="0"/>
        <v>0.3940147746117895</v>
      </c>
      <c r="D53" s="18">
        <v>31362</v>
      </c>
      <c r="E53" s="18">
        <v>-1357</v>
      </c>
      <c r="F53" s="18">
        <v>92400</v>
      </c>
      <c r="G53" s="18">
        <v>12804</v>
      </c>
      <c r="H53" s="18">
        <f t="shared" si="1"/>
        <v>48234</v>
      </c>
      <c r="I53" s="20">
        <f t="shared" si="2"/>
        <v>0.26545590247543227</v>
      </c>
      <c r="J53" s="13">
        <f t="shared" si="3"/>
        <v>0.23732222084007132</v>
      </c>
      <c r="K53" s="14">
        <f t="shared" si="4"/>
        <v>11447</v>
      </c>
      <c r="L53" s="15">
        <f t="shared" si="5"/>
        <v>0.23732222084007132</v>
      </c>
      <c r="M53" s="16"/>
    </row>
    <row r="54" spans="1:13" s="17" customFormat="1" ht="12">
      <c r="A54" s="11">
        <v>29</v>
      </c>
      <c r="B54" s="12">
        <v>38503</v>
      </c>
      <c r="C54" s="23">
        <f t="shared" si="0"/>
        <v>0.4001204255034455</v>
      </c>
      <c r="D54" s="11">
        <v>29903</v>
      </c>
      <c r="E54" s="11">
        <v>-986</v>
      </c>
      <c r="F54" s="11">
        <v>86345</v>
      </c>
      <c r="G54" s="11">
        <v>11610</v>
      </c>
      <c r="H54" s="11">
        <f t="shared" si="1"/>
        <v>44832</v>
      </c>
      <c r="I54" s="13">
        <f t="shared" si="2"/>
        <v>0.2589668094218415</v>
      </c>
      <c r="J54" s="13">
        <f t="shared" si="3"/>
        <v>0.2369735902926481</v>
      </c>
      <c r="K54" s="14">
        <f t="shared" si="4"/>
        <v>10624</v>
      </c>
      <c r="L54" s="15">
        <f t="shared" si="5"/>
        <v>0.2369735902926481</v>
      </c>
      <c r="M54" s="16"/>
    </row>
    <row r="55" spans="1:13" s="17" customFormat="1" ht="12">
      <c r="A55" s="11">
        <v>29</v>
      </c>
      <c r="B55" s="12">
        <v>38472</v>
      </c>
      <c r="C55" s="23">
        <f t="shared" si="0"/>
        <v>0.3845052518900114</v>
      </c>
      <c r="D55" s="11">
        <v>28736</v>
      </c>
      <c r="E55" s="11">
        <v>-680</v>
      </c>
      <c r="F55" s="11">
        <v>86345</v>
      </c>
      <c r="G55" s="11">
        <v>11610</v>
      </c>
      <c r="H55" s="11">
        <f t="shared" si="1"/>
        <v>45999</v>
      </c>
      <c r="I55" s="13">
        <f t="shared" si="2"/>
        <v>0.2523967912345921</v>
      </c>
      <c r="J55" s="13">
        <f t="shared" si="3"/>
        <v>0.23761386117089503</v>
      </c>
      <c r="K55" s="14">
        <f t="shared" si="4"/>
        <v>10930</v>
      </c>
      <c r="L55" s="15">
        <f t="shared" si="5"/>
        <v>0.23761386117089503</v>
      </c>
      <c r="M55" s="16"/>
    </row>
    <row r="56" spans="1:13" s="17" customFormat="1" ht="12">
      <c r="A56" s="11">
        <v>29</v>
      </c>
      <c r="B56" s="12">
        <v>38442</v>
      </c>
      <c r="C56" s="23">
        <f t="shared" si="0"/>
        <v>0.36504984277781494</v>
      </c>
      <c r="D56" s="11">
        <v>27282</v>
      </c>
      <c r="E56" s="11">
        <v>-722</v>
      </c>
      <c r="F56" s="11">
        <v>86345</v>
      </c>
      <c r="G56" s="11">
        <v>11610</v>
      </c>
      <c r="H56" s="11">
        <f t="shared" si="1"/>
        <v>47453</v>
      </c>
      <c r="I56" s="13">
        <f t="shared" si="2"/>
        <v>0.24466314037047185</v>
      </c>
      <c r="J56" s="13">
        <f t="shared" si="3"/>
        <v>0.22944808547404802</v>
      </c>
      <c r="K56" s="14">
        <f t="shared" si="4"/>
        <v>10888</v>
      </c>
      <c r="L56" s="15">
        <f t="shared" si="5"/>
        <v>0.22944808547404802</v>
      </c>
      <c r="M56" s="16"/>
    </row>
    <row r="57" spans="1:13" s="17" customFormat="1" ht="12">
      <c r="A57" s="11">
        <v>24</v>
      </c>
      <c r="B57" s="12">
        <v>38411</v>
      </c>
      <c r="C57" s="23">
        <f t="shared" si="0"/>
        <v>0.3498545429943847</v>
      </c>
      <c r="D57" s="11">
        <v>25856</v>
      </c>
      <c r="E57" s="11">
        <v>-429</v>
      </c>
      <c r="F57" s="11">
        <v>86345</v>
      </c>
      <c r="G57" s="11">
        <v>12440</v>
      </c>
      <c r="H57" s="11">
        <f t="shared" si="1"/>
        <v>48049</v>
      </c>
      <c r="I57" s="13">
        <f t="shared" si="2"/>
        <v>0.25890237049678455</v>
      </c>
      <c r="J57" s="13">
        <f t="shared" si="3"/>
        <v>0.24997398489042436</v>
      </c>
      <c r="K57" s="14">
        <f t="shared" si="4"/>
        <v>12011</v>
      </c>
      <c r="L57" s="15">
        <f t="shared" si="5"/>
        <v>0.24997398489042436</v>
      </c>
      <c r="M57" s="16"/>
    </row>
    <row r="58" spans="1:13" s="17" customFormat="1" ht="12">
      <c r="A58" s="11">
        <v>21</v>
      </c>
      <c r="B58" s="12">
        <v>38383</v>
      </c>
      <c r="C58" s="23">
        <f t="shared" si="0"/>
        <v>0.3303482857492288</v>
      </c>
      <c r="D58" s="11">
        <v>24310</v>
      </c>
      <c r="E58" s="11">
        <v>-329</v>
      </c>
      <c r="F58" s="11">
        <v>86345</v>
      </c>
      <c r="G58" s="11">
        <v>12756</v>
      </c>
      <c r="H58" s="11">
        <f t="shared" si="1"/>
        <v>49279</v>
      </c>
      <c r="I58" s="13">
        <f t="shared" si="2"/>
        <v>0.2588526552892713</v>
      </c>
      <c r="J58" s="13">
        <f t="shared" si="3"/>
        <v>0.25217638344933946</v>
      </c>
      <c r="K58" s="14">
        <f t="shared" si="4"/>
        <v>12427</v>
      </c>
      <c r="L58" s="15">
        <f t="shared" si="5"/>
        <v>0.25217638344933946</v>
      </c>
      <c r="M58" s="16"/>
    </row>
    <row r="59" spans="1:13" s="17" customFormat="1" ht="12">
      <c r="A59" s="11">
        <v>18</v>
      </c>
      <c r="B59" s="12">
        <v>38352</v>
      </c>
      <c r="C59" s="23">
        <f t="shared" si="0"/>
        <v>0.31438629045461985</v>
      </c>
      <c r="D59" s="11">
        <v>23042</v>
      </c>
      <c r="E59" s="11">
        <v>-392</v>
      </c>
      <c r="F59" s="11">
        <v>86345</v>
      </c>
      <c r="G59" s="11">
        <v>13053</v>
      </c>
      <c r="H59" s="11">
        <f t="shared" si="1"/>
        <v>50250</v>
      </c>
      <c r="I59" s="13">
        <f t="shared" si="2"/>
        <v>0.25976119402985076</v>
      </c>
      <c r="J59" s="13">
        <f t="shared" si="3"/>
        <v>0.2519601990049751</v>
      </c>
      <c r="K59" s="14">
        <f t="shared" si="4"/>
        <v>12661</v>
      </c>
      <c r="L59" s="15">
        <f t="shared" si="5"/>
        <v>0.2519601990049751</v>
      </c>
      <c r="M59" s="16"/>
    </row>
    <row r="60" spans="1:13" s="17" customFormat="1" ht="12">
      <c r="A60" s="11">
        <v>18</v>
      </c>
      <c r="B60" s="12">
        <v>38321</v>
      </c>
      <c r="C60" s="23">
        <f t="shared" si="0"/>
        <v>0.29888664520002184</v>
      </c>
      <c r="D60" s="11">
        <v>21906</v>
      </c>
      <c r="E60" s="11">
        <v>-252</v>
      </c>
      <c r="F60" s="11">
        <v>86345</v>
      </c>
      <c r="G60" s="11">
        <v>13053</v>
      </c>
      <c r="H60" s="11">
        <f t="shared" si="1"/>
        <v>51386</v>
      </c>
      <c r="I60" s="13">
        <f t="shared" si="2"/>
        <v>0.254018604289106</v>
      </c>
      <c r="J60" s="13">
        <f t="shared" si="3"/>
        <v>0.2491145448176546</v>
      </c>
      <c r="K60" s="14">
        <f t="shared" si="4"/>
        <v>12801</v>
      </c>
      <c r="L60" s="15">
        <f t="shared" si="5"/>
        <v>0.2491145448176546</v>
      </c>
      <c r="M60" s="16"/>
    </row>
    <row r="61" spans="1:13" s="17" customFormat="1" ht="12">
      <c r="A61" s="11">
        <v>18</v>
      </c>
      <c r="B61" s="12">
        <v>38291</v>
      </c>
      <c r="C61" s="23">
        <f t="shared" si="0"/>
        <v>0.28423293128854443</v>
      </c>
      <c r="D61" s="11">
        <v>20832</v>
      </c>
      <c r="E61" s="11">
        <v>-85</v>
      </c>
      <c r="F61" s="11">
        <v>86345</v>
      </c>
      <c r="G61" s="11">
        <v>13053</v>
      </c>
      <c r="H61" s="11">
        <f t="shared" si="1"/>
        <v>52460</v>
      </c>
      <c r="I61" s="13">
        <f t="shared" si="2"/>
        <v>0.24881814715974077</v>
      </c>
      <c r="J61" s="13">
        <f t="shared" si="3"/>
        <v>0.2471978650400305</v>
      </c>
      <c r="K61" s="14">
        <f t="shared" si="4"/>
        <v>12968</v>
      </c>
      <c r="L61" s="15">
        <f t="shared" si="5"/>
        <v>0.2471978650400305</v>
      </c>
      <c r="M61" s="16"/>
    </row>
    <row r="62" spans="1:13" s="17" customFormat="1" ht="12">
      <c r="A62" s="18">
        <v>14</v>
      </c>
      <c r="B62" s="19">
        <v>38260</v>
      </c>
      <c r="C62" s="23">
        <f t="shared" si="0"/>
        <v>0.26961174372341884</v>
      </c>
      <c r="D62" s="18">
        <v>19652</v>
      </c>
      <c r="E62" s="18">
        <v>-92</v>
      </c>
      <c r="F62" s="18">
        <v>86345</v>
      </c>
      <c r="G62" s="18">
        <v>13455</v>
      </c>
      <c r="H62" s="18">
        <f t="shared" si="1"/>
        <v>53238</v>
      </c>
      <c r="I62" s="20">
        <f t="shared" si="2"/>
        <v>0.2527330102558323</v>
      </c>
      <c r="J62" s="13">
        <f t="shared" si="3"/>
        <v>0.25100492129681806</v>
      </c>
      <c r="K62" s="14">
        <f t="shared" si="4"/>
        <v>13363</v>
      </c>
      <c r="L62" s="15">
        <f t="shared" si="5"/>
        <v>0.25100492129681806</v>
      </c>
      <c r="M62" s="16"/>
    </row>
    <row r="63" spans="1:13" s="17" customFormat="1" ht="12">
      <c r="A63" s="11">
        <v>11</v>
      </c>
      <c r="B63" s="12">
        <v>38230</v>
      </c>
      <c r="C63" s="23">
        <f t="shared" si="0"/>
        <v>0.2464765784114053</v>
      </c>
      <c r="D63" s="11">
        <v>18153</v>
      </c>
      <c r="E63" s="11">
        <v>-466</v>
      </c>
      <c r="F63" s="11">
        <v>86345</v>
      </c>
      <c r="G63" s="11">
        <v>12695</v>
      </c>
      <c r="H63" s="11">
        <f t="shared" si="1"/>
        <v>55497</v>
      </c>
      <c r="I63" s="13">
        <f t="shared" si="2"/>
        <v>0.22875110366326107</v>
      </c>
      <c r="J63" s="13">
        <f t="shared" si="3"/>
        <v>0.22035425338306575</v>
      </c>
      <c r="K63" s="14">
        <f t="shared" si="4"/>
        <v>12229</v>
      </c>
      <c r="L63" s="15">
        <f t="shared" si="5"/>
        <v>0.22035425338306575</v>
      </c>
      <c r="M63" s="16"/>
    </row>
    <row r="64" spans="1:13" s="17" customFormat="1" ht="12">
      <c r="A64" s="11">
        <v>11</v>
      </c>
      <c r="B64" s="12">
        <v>38199</v>
      </c>
      <c r="C64" s="23">
        <f t="shared" si="0"/>
        <v>0.22810590631364563</v>
      </c>
      <c r="D64" s="22">
        <v>16800</v>
      </c>
      <c r="E64" s="22">
        <v>-831</v>
      </c>
      <c r="F64" s="11">
        <v>86345</v>
      </c>
      <c r="G64" s="11">
        <v>12695</v>
      </c>
      <c r="H64" s="11">
        <f t="shared" si="1"/>
        <v>56850</v>
      </c>
      <c r="I64" s="13">
        <f t="shared" si="2"/>
        <v>0.22330694810905893</v>
      </c>
      <c r="J64" s="13">
        <f t="shared" si="3"/>
        <v>0.2086895338610378</v>
      </c>
      <c r="K64" s="14">
        <f t="shared" si="4"/>
        <v>11864</v>
      </c>
      <c r="L64" s="15">
        <f t="shared" si="5"/>
        <v>0.2086895338610378</v>
      </c>
      <c r="M64" s="16"/>
    </row>
    <row r="65" spans="1:13" s="17" customFormat="1" ht="12">
      <c r="A65" s="11">
        <v>9</v>
      </c>
      <c r="B65" s="12">
        <v>38168</v>
      </c>
      <c r="C65" s="23">
        <f t="shared" si="0"/>
        <v>0.21493798933000763</v>
      </c>
      <c r="D65" s="11">
        <v>15511</v>
      </c>
      <c r="E65" s="11">
        <v>-1136</v>
      </c>
      <c r="F65" s="11">
        <v>86345</v>
      </c>
      <c r="G65" s="11">
        <v>14180</v>
      </c>
      <c r="H65" s="11">
        <f t="shared" si="1"/>
        <v>56654</v>
      </c>
      <c r="I65" s="13">
        <f t="shared" si="2"/>
        <v>0.25029124157164545</v>
      </c>
      <c r="J65" s="13">
        <f t="shared" si="3"/>
        <v>0.23023970063896634</v>
      </c>
      <c r="K65" s="14">
        <f t="shared" si="4"/>
        <v>13044</v>
      </c>
      <c r="L65" s="15">
        <f t="shared" si="5"/>
        <v>0.23023970063896634</v>
      </c>
      <c r="M65" s="16"/>
    </row>
    <row r="66" spans="1:13" s="17" customFormat="1" ht="12">
      <c r="A66" s="11">
        <v>6</v>
      </c>
      <c r="B66" s="12">
        <v>38138</v>
      </c>
      <c r="C66" s="23">
        <f t="shared" si="0"/>
        <v>0.20184856819736677</v>
      </c>
      <c r="D66" s="11">
        <v>14457</v>
      </c>
      <c r="E66" s="11">
        <v>-921</v>
      </c>
      <c r="F66" s="11">
        <v>86345</v>
      </c>
      <c r="G66" s="11">
        <v>14722</v>
      </c>
      <c r="H66" s="11">
        <f t="shared" si="1"/>
        <v>57166</v>
      </c>
      <c r="I66" s="13">
        <f t="shared" si="2"/>
        <v>0.2575307000664731</v>
      </c>
      <c r="J66" s="13">
        <f t="shared" si="3"/>
        <v>0.2414197250113704</v>
      </c>
      <c r="K66" s="14">
        <f t="shared" si="4"/>
        <v>13801</v>
      </c>
      <c r="L66" s="15">
        <f t="shared" si="5"/>
        <v>0.2414197250113704</v>
      </c>
      <c r="M66" s="16"/>
    </row>
    <row r="67" spans="1:13" s="17" customFormat="1" ht="12">
      <c r="A67" s="11">
        <v>6</v>
      </c>
      <c r="B67" s="12">
        <v>38107</v>
      </c>
      <c r="C67" s="23">
        <f t="shared" si="0"/>
        <v>0.18776091478994178</v>
      </c>
      <c r="D67" s="11">
        <v>13448</v>
      </c>
      <c r="E67" s="11">
        <v>-379</v>
      </c>
      <c r="F67" s="11">
        <v>86345</v>
      </c>
      <c r="G67" s="11">
        <v>14722</v>
      </c>
      <c r="H67" s="11">
        <f t="shared" si="1"/>
        <v>58175</v>
      </c>
      <c r="I67" s="13">
        <f t="shared" si="2"/>
        <v>0.2530640309411259</v>
      </c>
      <c r="J67" s="13">
        <f t="shared" si="3"/>
        <v>0.24654920498495916</v>
      </c>
      <c r="K67" s="14">
        <f t="shared" si="4"/>
        <v>14343</v>
      </c>
      <c r="L67" s="15">
        <f t="shared" si="5"/>
        <v>0.24654920498495916</v>
      </c>
      <c r="M67" s="16"/>
    </row>
    <row r="68" spans="1:13" s="17" customFormat="1" ht="12">
      <c r="A68" s="11">
        <v>5</v>
      </c>
      <c r="B68" s="12">
        <v>38077</v>
      </c>
      <c r="C68" s="23">
        <f t="shared" si="0"/>
        <v>0.16334953165715896</v>
      </c>
      <c r="D68" s="11">
        <v>11597</v>
      </c>
      <c r="E68" s="11">
        <v>-481</v>
      </c>
      <c r="F68" s="11">
        <v>86345</v>
      </c>
      <c r="G68" s="11">
        <v>15350</v>
      </c>
      <c r="H68" s="11">
        <f t="shared" si="1"/>
        <v>59398</v>
      </c>
      <c r="I68" s="13">
        <f t="shared" si="2"/>
        <v>0.2584262096366881</v>
      </c>
      <c r="J68" s="13">
        <f t="shared" si="3"/>
        <v>0.2503282938819489</v>
      </c>
      <c r="K68" s="14">
        <f t="shared" si="4"/>
        <v>14869</v>
      </c>
      <c r="L68" s="15">
        <f t="shared" si="5"/>
        <v>0.2503282938819489</v>
      </c>
      <c r="M68" s="16"/>
    </row>
    <row r="69" spans="1:13" s="17" customFormat="1" ht="12">
      <c r="A69" s="11">
        <v>4</v>
      </c>
      <c r="B69" s="12">
        <v>38046</v>
      </c>
      <c r="C69" s="23">
        <f>+D69/(F69-G69)</f>
        <v>0.14732523141575332</v>
      </c>
      <c r="D69" s="11">
        <v>10377</v>
      </c>
      <c r="E69" s="11">
        <v>-399</v>
      </c>
      <c r="F69" s="11">
        <v>86345</v>
      </c>
      <c r="G69" s="11">
        <v>15909</v>
      </c>
      <c r="H69" s="11">
        <f t="shared" si="1"/>
        <v>60059</v>
      </c>
      <c r="I69" s="13">
        <f t="shared" si="2"/>
        <v>0.26488952530012155</v>
      </c>
      <c r="J69" s="13">
        <f t="shared" si="3"/>
        <v>0.25824605804292444</v>
      </c>
      <c r="K69" s="14">
        <f t="shared" si="4"/>
        <v>15510</v>
      </c>
      <c r="L69" s="15">
        <f t="shared" si="5"/>
        <v>0.25824605804292444</v>
      </c>
      <c r="M69" s="16"/>
    </row>
    <row r="70" spans="1:13" ht="15" customHeight="1">
      <c r="A70" s="3"/>
      <c r="B70" s="6" t="s">
        <v>5</v>
      </c>
      <c r="C70" s="6"/>
      <c r="D70" s="3"/>
      <c r="E70" s="3"/>
      <c r="F70" s="3"/>
      <c r="G70" s="3"/>
      <c r="H70" s="3"/>
      <c r="I70" s="5"/>
      <c r="J70" s="3"/>
      <c r="K70" s="1"/>
      <c r="L70" s="1"/>
      <c r="M70" s="1"/>
    </row>
    <row r="71" spans="1:13" ht="15" customHeight="1">
      <c r="A71" s="3"/>
      <c r="B71" s="4"/>
      <c r="C71" s="4"/>
      <c r="D71" s="3"/>
      <c r="E71" s="3"/>
      <c r="F71" s="3"/>
      <c r="G71" s="3"/>
      <c r="H71" s="3"/>
      <c r="I71" s="3"/>
      <c r="J71" s="3"/>
      <c r="K71" s="1"/>
      <c r="L71" s="1"/>
      <c r="M71" s="1"/>
    </row>
    <row r="72" spans="1:13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1"/>
      <c r="L72" s="1"/>
      <c r="M72" s="1"/>
    </row>
    <row r="73" spans="1:13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1"/>
      <c r="L73" s="1"/>
      <c r="M73" s="1"/>
    </row>
    <row r="74" spans="1:13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</sheetData>
  <printOptions verticalCentered="1"/>
  <pageMargins left="0.31" right="0.4" top="0.23" bottom="0.35" header="0.23" footer="0.19"/>
  <pageSetup fitToHeight="1" fitToWidth="1" horizontalDpi="600" verticalDpi="600" orientation="landscape" scale="76" r:id="rId2"/>
  <headerFooter alignWithMargins="0">
    <oddFooter>&amp;R&amp;F     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2006-04-25T15:12:43Z</cp:lastPrinted>
  <dcterms:created xsi:type="dcterms:W3CDTF">2002-03-21T16:35:03Z</dcterms:created>
  <dcterms:modified xsi:type="dcterms:W3CDTF">2006-04-25T15:13:50Z</dcterms:modified>
  <cp:category/>
  <cp:version/>
  <cp:contentType/>
  <cp:contentStatus/>
</cp:coreProperties>
</file>