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9030" windowHeight="9600" activeTab="0"/>
  </bookViews>
  <sheets>
    <sheet name="P3" sheetId="1" r:id="rId1"/>
  </sheets>
  <definedNames>
    <definedName name="_xlnm.Print_Area" localSheetId="0">'P3'!$D$3:$BD$52,'P3'!$D$58:$BD$120,'P3'!$D$123:$BD$180,'P3'!$D$183:$BD$279,'P3'!$E$294:$BD$374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<sst xmlns="http://schemas.openxmlformats.org/spreadsheetml/2006/main" count="1314" uniqueCount="302">
  <si>
    <t xml:space="preserve">Job: 8102 - NCSX MIE Management ORNL-LYON       </t>
  </si>
  <si>
    <t xml:space="preserve">Job: 1803/1805- FPA Tooling/Constr-BROWN/DUDEK  </t>
  </si>
  <si>
    <t xml:space="preserve">Job: 1802 - FP Assy Oversight&amp;Support-VIOLA     </t>
  </si>
  <si>
    <t xml:space="preserve">Job: 7401 - TC Prep &amp; Mach Assy Planning-PERRY  </t>
  </si>
  <si>
    <t xml:space="preserve">Job: 8203 - Design Integration-BROWN          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</si>
  <si>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</si>
  <si>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</si>
  <si>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</si>
  <si>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</si>
  <si>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2101 - Fueling Systems-BLANCHARD           </t>
  </si>
  <si>
    <t xml:space="preserve">Job: 2201 - Vacuum Pumping Systems-BLANCHARD    </t>
  </si>
  <si>
    <t xml:space="preserve">Job: 1901 - Stellarator Core Mngtt&amp;Integr-COLE  </t>
  </si>
  <si>
    <t xml:space="preserve">Job: 8204 - Systems Analysis-BROOKS             </t>
  </si>
  <si>
    <t xml:space="preserve">Job: 1302 - PF  Design -CHRZANOWSKI             </t>
  </si>
  <si>
    <t xml:space="preserve">Job: 1352 - PF Coil Procurement-CHRZANOWSKI     </t>
  </si>
  <si>
    <t xml:space="preserve">Job: 1353 - CS Structure Procurement-PERRY      </t>
  </si>
  <si>
    <t>Job: 1354 - Trim Coil Design &amp;Procurement-KALISH</t>
  </si>
  <si>
    <t xml:space="preserve">Job: 1355 - WBS 13 I&amp;C Proc and Coil Assy-COLE  </t>
  </si>
  <si>
    <t xml:space="preserve">Job: 1451 - Mod Coil Winding-CHRZANOWSKI        </t>
  </si>
  <si>
    <t xml:space="preserve">Job: 7503 - Machine Assembly (station 6)-PERRY  </t>
  </si>
  <si>
    <t xml:space="preserve">Job: 1260 NB Transition Ducts- GORANSON         </t>
  </si>
  <si>
    <t xml:space="preserve">Job: 1702 - Base Support Struct Design-DAHLGREN </t>
  </si>
  <si>
    <t xml:space="preserve">Job: 1501 - Coil Structures  Design-DAHLGREN    </t>
  </si>
  <si>
    <t xml:space="preserve">Job: 1601 - Coil Services  Design-GORANSON      </t>
  </si>
  <si>
    <t xml:space="preserve">Job: 6101 - Water Systems-DUDEK                 </t>
  </si>
  <si>
    <t xml:space="preserve">Job: 6301 - Utility Systems-DUDEK               </t>
  </si>
  <si>
    <t>Job: 8202 - Engr Mgmt &amp; Sys Eng Sprt-HEITZENROED</t>
  </si>
  <si>
    <t xml:space="preserve">Job: 1361 - TF Fabrication-KALISH               </t>
  </si>
  <si>
    <t xml:space="preserve">Job: 1416 - Mod Coil Type AB Fnl Dsn-WILLIAMSON </t>
  </si>
  <si>
    <t>Job: 1421 - Mod Coil Interface Design-WILLIAMSON</t>
  </si>
  <si>
    <t xml:space="preserve">Job: 6201 - Cryogenic Syst-RAFTOPOLOUS          </t>
  </si>
  <si>
    <t>Job: 6401 - PFC/VV Htng/Cooling(bakeout)- KALISH</t>
  </si>
  <si>
    <t xml:space="preserve">Job: 8501 - Integrated Systems Testing-GENTILE  </t>
  </si>
  <si>
    <t xml:space="preserve">Job: 1270 - Heater Control System-PPPL ( tbd)   </t>
  </si>
  <si>
    <t xml:space="preserve">Job: 3801 - Electron Beam Mapping-STRATTON     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</si>
  <si>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</si>
  <si>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</si>
  <si>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</si>
  <si>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</si>
  <si>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</si>
  <si>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</si>
  <si>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</si>
  <si>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>Job: 1810 - Field Period AssyStation 1 2 3 VIOLA</t>
  </si>
  <si>
    <t xml:space="preserve">Job: 3101 - Magnetic Diagnostics-STRATTON       </t>
  </si>
  <si>
    <t xml:space="preserve">Job: 3601 - Edge Divertor Diagnostics-STRATTON  </t>
  </si>
  <si>
    <t xml:space="preserve">Job: 8205 - Dimensional Control Coordin-ELLIS   </t>
  </si>
  <si>
    <t>Job: 1815 - Field Period Assy</t>
  </si>
  <si>
    <t xml:space="preserve">Job: 7601 - Tooling Design &amp; Fabrication-PERRY  </t>
  </si>
  <si>
    <t xml:space="preserve">Job: 1701 - Cryostat Design-RAFTOPOLOUS         </t>
  </si>
  <si>
    <t xml:space="preserve">Job: 1751 - Cryostat Procurement-RAFTOPOLOUS    </t>
  </si>
  <si>
    <t xml:space="preserve">Job: 1752 - Base Support Proc-PERRY             </t>
  </si>
  <si>
    <t xml:space="preserve">Job: 1550 - Coil Struct. Procurement -PERRY     </t>
  </si>
  <si>
    <t>Job: 7301 - Platform Design &amp;</t>
  </si>
  <si>
    <t>Job: 8215 Plant Design</t>
  </si>
  <si>
    <t>Job: 8101 - Project Management &amp;Control-ANDERSON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</si>
  <si>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</si>
  <si>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</si>
  <si>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</si>
  <si>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</si>
  <si>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</si>
  <si>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</si>
  <si>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</si>
  <si>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</si>
  <si>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</si>
  <si>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</si>
  <si>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</si>
  <si>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</si>
  <si>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</si>
  <si>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</si>
  <si>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</si>
  <si>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MAY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</si>
  <si>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</si>
  <si>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</si>
  <si>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</si>
  <si>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</si>
  <si>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</si>
  <si>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</si>
  <si>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</si>
  <si>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</si>
  <si>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</si>
  <si>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</si>
  <si>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</si>
  <si>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MAY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</si>
  <si>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</si>
  <si>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</si>
  <si>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</si>
  <si>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</si>
  <si>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</si>
  <si>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</si>
  <si>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</si>
  <si>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</si>
  <si>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</si>
  <si>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</si>
  <si>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APR FY11</t>
  </si>
  <si>
    <t>MAY FY11</t>
  </si>
  <si>
    <t>JUN FY11</t>
  </si>
  <si>
    <t>JUL FY11</t>
  </si>
  <si>
    <t>AUG FY11</t>
  </si>
  <si>
    <t>SEP FY11</t>
  </si>
  <si>
    <t>OCT FY12</t>
  </si>
  <si>
    <t>NOV FY12</t>
  </si>
  <si>
    <t>DEC FY12</t>
  </si>
  <si>
    <t>JAN FY12</t>
  </si>
  <si>
    <t xml:space="preserve">AKERS       </t>
  </si>
  <si>
    <t xml:space="preserve"> Akers</t>
  </si>
  <si>
    <t>ORNL</t>
  </si>
  <si>
    <t xml:space="preserve">AVASARALA   </t>
  </si>
  <si>
    <t xml:space="preserve"> Avasarala</t>
  </si>
  <si>
    <t>EA//EM</t>
  </si>
  <si>
    <t xml:space="preserve">BAKER       </t>
  </si>
  <si>
    <t xml:space="preserve"> Baker</t>
  </si>
  <si>
    <t>EE//EM</t>
  </si>
  <si>
    <t xml:space="preserve">BLANCHARD   </t>
  </si>
  <si>
    <t xml:space="preserve"> Blanchard</t>
  </si>
  <si>
    <t>EM//EM</t>
  </si>
  <si>
    <t xml:space="preserve">BNELSON     </t>
  </si>
  <si>
    <t xml:space="preserve"> BNelson</t>
  </si>
  <si>
    <t xml:space="preserve">BROOKS      </t>
  </si>
  <si>
    <t xml:space="preserve"> Brooks</t>
  </si>
  <si>
    <t xml:space="preserve">BROWN       </t>
  </si>
  <si>
    <t xml:space="preserve"> Brown</t>
  </si>
  <si>
    <t xml:space="preserve">CHRZANOWSKI </t>
  </si>
  <si>
    <t xml:space="preserve"> Chrzanowski</t>
  </si>
  <si>
    <t xml:space="preserve">COLE        </t>
  </si>
  <si>
    <t xml:space="preserve"> Cole</t>
  </si>
  <si>
    <t xml:space="preserve">CRUIKSHANK  </t>
  </si>
  <si>
    <t xml:space="preserve"> Cruikshank</t>
  </si>
  <si>
    <t>EA//DM</t>
  </si>
  <si>
    <t xml:space="preserve">DAHLGREN    </t>
  </si>
  <si>
    <t xml:space="preserve"> Dahlgren</t>
  </si>
  <si>
    <t xml:space="preserve">DIXON       </t>
  </si>
  <si>
    <t xml:space="preserve"> Dixon</t>
  </si>
  <si>
    <t xml:space="preserve">DUDEK       </t>
  </si>
  <si>
    <t xml:space="preserve"> Dudek</t>
  </si>
  <si>
    <t xml:space="preserve">EA//EM      </t>
  </si>
  <si>
    <t xml:space="preserve">EC//EM      </t>
  </si>
  <si>
    <t xml:space="preserve">EE//EM      </t>
  </si>
  <si>
    <t xml:space="preserve">ELLIS       </t>
  </si>
  <si>
    <t xml:space="preserve"> Ellis</t>
  </si>
  <si>
    <t xml:space="preserve">EM//EM      </t>
  </si>
  <si>
    <t xml:space="preserve">FAN         </t>
  </si>
  <si>
    <t xml:space="preserve"> Fan</t>
  </si>
  <si>
    <t xml:space="preserve">FOGARTY     </t>
  </si>
  <si>
    <t xml:space="preserve"> Fogarty</t>
  </si>
  <si>
    <t xml:space="preserve">FREUDENBERG </t>
  </si>
  <si>
    <t xml:space="preserve"> Freudenberg</t>
  </si>
  <si>
    <t xml:space="preserve">GENTILE     </t>
  </si>
  <si>
    <t xml:space="preserve"> Gentile</t>
  </si>
  <si>
    <t xml:space="preserve">GORANSON    </t>
  </si>
  <si>
    <t xml:space="preserve"> Goanson</t>
  </si>
  <si>
    <t xml:space="preserve">HARRIS      </t>
  </si>
  <si>
    <t xml:space="preserve"> Harris</t>
  </si>
  <si>
    <t xml:space="preserve">HATCHER     </t>
  </si>
  <si>
    <t xml:space="preserve"> Hatcher</t>
  </si>
  <si>
    <t xml:space="preserve">HEITZENROED </t>
  </si>
  <si>
    <t xml:space="preserve"> Heitzenroeder</t>
  </si>
  <si>
    <t xml:space="preserve">HILLIS      </t>
  </si>
  <si>
    <t xml:space="preserve"> Hillis</t>
  </si>
  <si>
    <t xml:space="preserve">HOMESCU     </t>
  </si>
  <si>
    <t xml:space="preserve"> Homescu</t>
  </si>
  <si>
    <t xml:space="preserve">JONES       </t>
  </si>
  <si>
    <t xml:space="preserve"> Jones</t>
  </si>
  <si>
    <t>EA//SB</t>
  </si>
  <si>
    <t xml:space="preserve">KALISH      </t>
  </si>
  <si>
    <t xml:space="preserve"> Kalish</t>
  </si>
  <si>
    <t xml:space="preserve">LABIK       </t>
  </si>
  <si>
    <t xml:space="preserve"> Labik</t>
  </si>
  <si>
    <t xml:space="preserve">LANGISH     </t>
  </si>
  <si>
    <t xml:space="preserve"> Langish</t>
  </si>
  <si>
    <t xml:space="preserve">LAWSON      </t>
  </si>
  <si>
    <t xml:space="preserve"> Lawson</t>
  </si>
  <si>
    <t xml:space="preserve">LOVETT      </t>
  </si>
  <si>
    <t xml:space="preserve"> Lovett</t>
  </si>
  <si>
    <t xml:space="preserve">MARSALA     </t>
  </si>
  <si>
    <t xml:space="preserve"> Marsala</t>
  </si>
  <si>
    <t xml:space="preserve">MCBRIDE     </t>
  </si>
  <si>
    <t xml:space="preserve"> McBride</t>
  </si>
  <si>
    <t xml:space="preserve">MCGINNIS    </t>
  </si>
  <si>
    <t xml:space="preserve"> McGinnis</t>
  </si>
  <si>
    <t xml:space="preserve">MMORRIS     </t>
  </si>
  <si>
    <t xml:space="preserve"> Mike Morris</t>
  </si>
  <si>
    <t xml:space="preserve">MORRIS      </t>
  </si>
  <si>
    <t xml:space="preserve"> Morris  Lew</t>
  </si>
  <si>
    <t xml:space="preserve">NELSON      </t>
  </si>
  <si>
    <t xml:space="preserve"> Nelson</t>
  </si>
  <si>
    <t xml:space="preserve">NEUMEYER    </t>
  </si>
  <si>
    <t xml:space="preserve"> Neumeyer</t>
  </si>
  <si>
    <t xml:space="preserve">PAUL        </t>
  </si>
  <si>
    <t xml:space="preserve"> Paul</t>
  </si>
  <si>
    <t xml:space="preserve">PERRY       </t>
  </si>
  <si>
    <t xml:space="preserve"> Perry</t>
  </si>
  <si>
    <t xml:space="preserve">PRINISKI    </t>
  </si>
  <si>
    <t xml:space="preserve"> Priniski</t>
  </si>
  <si>
    <t xml:space="preserve">RAFTOPOULOS </t>
  </si>
  <si>
    <t xml:space="preserve"> Raftopoulos</t>
  </si>
  <si>
    <t xml:space="preserve"> Ramakrishnan</t>
  </si>
  <si>
    <t xml:space="preserve">RAMAKRISHNA </t>
  </si>
  <si>
    <t xml:space="preserve">REIERSEN    </t>
  </si>
  <si>
    <t xml:space="preserve"> Reiersen</t>
  </si>
  <si>
    <t xml:space="preserve">RUSHINSKI   </t>
  </si>
  <si>
    <t xml:space="preserve"> Rushinski</t>
  </si>
  <si>
    <t xml:space="preserve">SANDS       </t>
  </si>
  <si>
    <t xml:space="preserve"> Sands</t>
  </si>
  <si>
    <t>EC//EM</t>
  </si>
  <si>
    <t xml:space="preserve">SIEGEL      </t>
  </si>
  <si>
    <t xml:space="preserve"> Siegel</t>
  </si>
  <si>
    <t xml:space="preserve">SIMMONS     </t>
  </si>
  <si>
    <t xml:space="preserve"> Simmons</t>
  </si>
  <si>
    <t xml:space="preserve">SMITH       </t>
  </si>
  <si>
    <t xml:space="preserve"> Smith</t>
  </si>
  <si>
    <t xml:space="preserve">UPCAVAGE    </t>
  </si>
  <si>
    <t xml:space="preserve"> Upcavage</t>
  </si>
  <si>
    <t xml:space="preserve">VANKIRK     </t>
  </si>
  <si>
    <t xml:space="preserve"> vanKirk</t>
  </si>
  <si>
    <t xml:space="preserve">VIOLA       </t>
  </si>
  <si>
    <t xml:space="preserve"> Viola</t>
  </si>
  <si>
    <t xml:space="preserve">VONHALLE    </t>
  </si>
  <si>
    <t xml:space="preserve"> vonHalle</t>
  </si>
  <si>
    <t xml:space="preserve">WILLIAMSON  </t>
  </si>
  <si>
    <t xml:space="preserve"> Williamson</t>
  </si>
  <si>
    <t xml:space="preserve">ZHANG       </t>
  </si>
  <si>
    <t xml:space="preserve"> Zhang</t>
  </si>
  <si>
    <t xml:space="preserve"> unassigned</t>
  </si>
  <si>
    <t>subtotal</t>
  </si>
  <si>
    <t xml:space="preserve"> =</t>
  </si>
  <si>
    <t>TOTAL DESIGNERS =</t>
  </si>
  <si>
    <t>TOTAL EA ENGINEERS =</t>
  </si>
  <si>
    <t>TOTAL EC ENGINEERS =</t>
  </si>
  <si>
    <t>TOTAL EE ENGINERS =</t>
  </si>
  <si>
    <t xml:space="preserve"> unassigned </t>
  </si>
  <si>
    <t>TOTAL ORNL =</t>
  </si>
  <si>
    <t>TOTAL FO&amp;M ENGINEERS =</t>
  </si>
  <si>
    <t>Engineer,Designer, Metrology crews and ORNL Loading Profile</t>
  </si>
  <si>
    <t>Name</t>
  </si>
  <si>
    <t>HOD/PDG</t>
  </si>
  <si>
    <t xml:space="preserve">Job </t>
  </si>
  <si>
    <t>TOTAL DESIGNERS</t>
  </si>
  <si>
    <t>TOTAL EA ENGINEERS</t>
  </si>
  <si>
    <t>TOTAL Electrical  ENGINEERS</t>
  </si>
  <si>
    <t>TOTAL FO&amp;M  ENGINEERS</t>
  </si>
  <si>
    <t>Metrology staff</t>
  </si>
  <si>
    <t>TOTAL Computing  ENGINEERS</t>
  </si>
  <si>
    <t>ornl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</si>
  <si>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</si>
  <si>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</si>
  <si>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</si>
  <si>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</si>
  <si>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</si>
  <si>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</si>
  <si>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</si>
  <si>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</si>
  <si>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 xml:space="preserve">  OCT FY09</t>
  </si>
  <si>
    <t xml:space="preserve">  NOV FY09</t>
  </si>
  <si>
    <t xml:space="preserve">  DEC FY09</t>
  </si>
  <si>
    <t xml:space="preserve">  JAN FY09</t>
  </si>
  <si>
    <t xml:space="preserve">  FEB FY09</t>
  </si>
  <si>
    <t xml:space="preserve">  MAR FY09</t>
  </si>
  <si>
    <t xml:space="preserve">  APR FY09</t>
  </si>
  <si>
    <t xml:space="preserve">  MAY FY09</t>
  </si>
  <si>
    <t xml:space="preserve">  JUN FY09</t>
  </si>
  <si>
    <t xml:space="preserve">  JUL FY09</t>
  </si>
  <si>
    <t xml:space="preserve">  AUG FY09</t>
  </si>
  <si>
    <t xml:space="preserve">  SEP FY09</t>
  </si>
  <si>
    <t xml:space="preserve">  OCT FY10</t>
  </si>
  <si>
    <t xml:space="preserve">  NOV FY10</t>
  </si>
  <si>
    <t xml:space="preserve">  DEC FY10</t>
  </si>
  <si>
    <t xml:space="preserve">  JAN FY10</t>
  </si>
  <si>
    <t xml:space="preserve">  FEB FY10</t>
  </si>
  <si>
    <t xml:space="preserve">  MAR FY10</t>
  </si>
  <si>
    <t xml:space="preserve">  APR FY10</t>
  </si>
  <si>
    <t xml:space="preserve">  MAY FY10</t>
  </si>
  <si>
    <t xml:space="preserve">  JUN FY10</t>
  </si>
  <si>
    <t xml:space="preserve">  JUL FY10</t>
  </si>
  <si>
    <t xml:space="preserve">  AUG FY10</t>
  </si>
  <si>
    <t xml:space="preserve">  SEP FY10</t>
  </si>
  <si>
    <t xml:space="preserve">  OCT FY11</t>
  </si>
  <si>
    <t xml:space="preserve">  NOV FY11</t>
  </si>
  <si>
    <t xml:space="preserve">  DEC FY11</t>
  </si>
  <si>
    <t xml:space="preserve">  JAN FY11</t>
  </si>
  <si>
    <t xml:space="preserve">  FEB FY11</t>
  </si>
  <si>
    <t xml:space="preserve">  MAR FY11</t>
  </si>
  <si>
    <t xml:space="preserve">  APR FY11</t>
  </si>
  <si>
    <t xml:space="preserve">  MAY FY11</t>
  </si>
  <si>
    <t xml:space="preserve">  JUN FY11</t>
  </si>
  <si>
    <t xml:space="preserve">  JUL FY11</t>
  </si>
  <si>
    <t xml:space="preserve">  AUG FY11</t>
  </si>
  <si>
    <t xml:space="preserve">  SEP FY11</t>
  </si>
  <si>
    <t xml:space="preserve">  OCT FY12</t>
  </si>
  <si>
    <t xml:space="preserve">  NOV FY12</t>
  </si>
  <si>
    <t>Moon</t>
  </si>
  <si>
    <t>Job: 1806 - FP Assembly specs &amp; drawings</t>
  </si>
  <si>
    <t>Job: 1901 - Stellarator Core Mngtt&amp;Integr</t>
  </si>
  <si>
    <t xml:space="preserve">Campbell   </t>
  </si>
  <si>
    <t>Holder</t>
  </si>
  <si>
    <t>Benson</t>
  </si>
  <si>
    <t xml:space="preserve">Job: 1260 NB Transition Ducts-     </t>
  </si>
  <si>
    <t xml:space="preserve">Job: 1901 - Stellarator Core Mngtt&amp;Integr </t>
  </si>
  <si>
    <t>Metrology</t>
  </si>
  <si>
    <t>hans</t>
  </si>
  <si>
    <t>raki</t>
  </si>
  <si>
    <t xml:space="preserve">LAWSON </t>
  </si>
  <si>
    <t xml:space="preserve">SCHHNEIDER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</si>
</sst>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_);_(* \(#,##0.0\);_(* &quot;-&quot;?_);_(@_)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5.75"/>
      <name val="Arial Narrow"/>
      <family val="2"/>
    </font>
    <font>
      <b/>
      <sz val="8.25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5.25"/>
      <name val="Arial"/>
      <family val="2"/>
    </font>
    <font>
      <sz val="10.5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b/>
      <sz val="20.5"/>
      <name val="Arial"/>
      <family val="2"/>
    </font>
    <font>
      <b/>
      <sz val="11.75"/>
      <name val="Arial"/>
      <family val="2"/>
    </font>
    <font>
      <sz val="8"/>
      <color indexed="10"/>
      <name val="Arial"/>
      <family val="0"/>
    </font>
    <font>
      <b/>
      <sz val="9"/>
      <color indexed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21.5"/>
      <name val="Arial"/>
      <family val="2"/>
    </font>
    <font>
      <b/>
      <sz val="13.75"/>
      <name val="Arial"/>
      <family val="2"/>
    </font>
    <font>
      <sz val="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9" fontId="1" fillId="0" borderId="0" xfId="15" applyNumberFormat="1" applyFont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39" fontId="1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>
      <alignment/>
    </xf>
    <xf numFmtId="164" fontId="1" fillId="2" borderId="0" xfId="15" applyNumberFormat="1" applyFont="1" applyFill="1" applyAlignment="1">
      <alignment/>
    </xf>
    <xf numFmtId="164" fontId="7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/>
    </xf>
    <xf numFmtId="164" fontId="3" fillId="4" borderId="0" xfId="15" applyNumberFormat="1" applyFont="1" applyFill="1" applyAlignment="1">
      <alignment/>
    </xf>
    <xf numFmtId="164" fontId="4" fillId="0" borderId="0" xfId="15" applyNumberFormat="1" applyFont="1" applyAlignment="1">
      <alignment horizontal="right"/>
    </xf>
    <xf numFmtId="9" fontId="1" fillId="0" borderId="0" xfId="19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4" borderId="0" xfId="15" applyNumberFormat="1" applyFont="1" applyFill="1" applyAlignment="1">
      <alignment/>
    </xf>
    <xf numFmtId="0" fontId="21" fillId="0" borderId="0" xfId="0" applyFon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15" applyNumberFormat="1" applyFont="1" applyFill="1" applyAlignment="1">
      <alignment/>
    </xf>
    <xf numFmtId="2" fontId="1" fillId="0" borderId="0" xfId="15" applyNumberFormat="1" applyFont="1" applyAlignment="1">
      <alignment/>
    </xf>
    <xf numFmtId="0" fontId="1" fillId="5" borderId="0" xfId="0" applyFont="1" applyFill="1" applyAlignment="1">
      <alignment/>
    </xf>
    <xf numFmtId="0" fontId="21" fillId="5" borderId="0" xfId="0" applyFont="1" applyFill="1" applyAlignment="1">
      <alignment/>
    </xf>
    <xf numFmtId="164" fontId="1" fillId="5" borderId="0" xfId="15" applyNumberFormat="1" applyFont="1" applyFill="1" applyAlignment="1">
      <alignment/>
    </xf>
    <xf numFmtId="164" fontId="3" fillId="5" borderId="0" xfId="15" applyNumberFormat="1" applyFont="1" applyFill="1" applyAlignment="1">
      <alignment horizontal="right"/>
    </xf>
    <xf numFmtId="164" fontId="22" fillId="5" borderId="0" xfId="15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25"/>
          <c:y val="0.0825"/>
          <c:w val="0.975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'P3'!$E$286</c:f>
              <c:strCache>
                <c:ptCount val="1"/>
                <c:pt idx="0">
                  <c:v>TOTAL DESIGNERS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'P3'!$I$285:$BB$285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'P3'!$I$286:$BB$286</c:f>
              <c:numCache>
                <c:ptCount val="46"/>
                <c:pt idx="0">
                  <c:v>6.96</c:v>
                </c:pt>
                <c:pt idx="1">
                  <c:v>5.93</c:v>
                </c:pt>
                <c:pt idx="2">
                  <c:v>6.17</c:v>
                </c:pt>
                <c:pt idx="3">
                  <c:v>4.13</c:v>
                </c:pt>
                <c:pt idx="4">
                  <c:v>3.5399999999999996</c:v>
                </c:pt>
                <c:pt idx="5">
                  <c:v>3.17</c:v>
                </c:pt>
                <c:pt idx="6">
                  <c:v>2.8499999999999996</c:v>
                </c:pt>
                <c:pt idx="7">
                  <c:v>2.8099999999999996</c:v>
                </c:pt>
                <c:pt idx="8">
                  <c:v>4.09</c:v>
                </c:pt>
                <c:pt idx="9">
                  <c:v>2.5000000000000004</c:v>
                </c:pt>
                <c:pt idx="10">
                  <c:v>2.3600000000000003</c:v>
                </c:pt>
                <c:pt idx="11">
                  <c:v>3.8499999999999996</c:v>
                </c:pt>
                <c:pt idx="12">
                  <c:v>4.1</c:v>
                </c:pt>
                <c:pt idx="13">
                  <c:v>5.229999999999999</c:v>
                </c:pt>
                <c:pt idx="14">
                  <c:v>5.239999999999999</c:v>
                </c:pt>
                <c:pt idx="15">
                  <c:v>5.37</c:v>
                </c:pt>
                <c:pt idx="16">
                  <c:v>5.249999999999999</c:v>
                </c:pt>
                <c:pt idx="17">
                  <c:v>3.91</c:v>
                </c:pt>
                <c:pt idx="18">
                  <c:v>3.36</c:v>
                </c:pt>
                <c:pt idx="19">
                  <c:v>3.3</c:v>
                </c:pt>
                <c:pt idx="20">
                  <c:v>4.73</c:v>
                </c:pt>
                <c:pt idx="21">
                  <c:v>4.19</c:v>
                </c:pt>
                <c:pt idx="22">
                  <c:v>3.22</c:v>
                </c:pt>
                <c:pt idx="23">
                  <c:v>3.85</c:v>
                </c:pt>
                <c:pt idx="24">
                  <c:v>3.39</c:v>
                </c:pt>
                <c:pt idx="25">
                  <c:v>3.99</c:v>
                </c:pt>
                <c:pt idx="26">
                  <c:v>3.5799999999999996</c:v>
                </c:pt>
                <c:pt idx="27">
                  <c:v>4.63</c:v>
                </c:pt>
                <c:pt idx="28">
                  <c:v>3.3399999999999994</c:v>
                </c:pt>
                <c:pt idx="29">
                  <c:v>2.63</c:v>
                </c:pt>
                <c:pt idx="30">
                  <c:v>3.13</c:v>
                </c:pt>
                <c:pt idx="31">
                  <c:v>3.5400000000000005</c:v>
                </c:pt>
                <c:pt idx="32">
                  <c:v>3.8499999999999996</c:v>
                </c:pt>
                <c:pt idx="33">
                  <c:v>3.92</c:v>
                </c:pt>
                <c:pt idx="34">
                  <c:v>2.8600000000000003</c:v>
                </c:pt>
                <c:pt idx="35">
                  <c:v>2.62</c:v>
                </c:pt>
                <c:pt idx="36">
                  <c:v>1.4500000000000002</c:v>
                </c:pt>
                <c:pt idx="37">
                  <c:v>1.32</c:v>
                </c:pt>
                <c:pt idx="38">
                  <c:v>1.01</c:v>
                </c:pt>
                <c:pt idx="39">
                  <c:v>1.01</c:v>
                </c:pt>
                <c:pt idx="40">
                  <c:v>1.2</c:v>
                </c:pt>
                <c:pt idx="41">
                  <c:v>1.99</c:v>
                </c:pt>
                <c:pt idx="42">
                  <c:v>2.14</c:v>
                </c:pt>
                <c:pt idx="43">
                  <c:v>2.17</c:v>
                </c:pt>
                <c:pt idx="44">
                  <c:v>1.95</c:v>
                </c:pt>
                <c:pt idx="45">
                  <c:v>1.6800000000000002</c:v>
                </c:pt>
              </c:numCache>
            </c:numRef>
          </c:val>
          <c:smooth val="0"/>
        </c:ser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835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8025"/>
          <c:w val="0.971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'P3'!$E$288</c:f>
              <c:strCache>
                <c:ptCount val="1"/>
                <c:pt idx="0">
                  <c:v>TOTAL Electrical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'P3'!$I$285:$BB$285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'P3'!$I$288:$BB$288</c:f>
              <c:numCache>
                <c:ptCount val="46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0.23</c:v>
                </c:pt>
                <c:pt idx="4">
                  <c:v>0.32</c:v>
                </c:pt>
                <c:pt idx="5">
                  <c:v>1.6800000000000002</c:v>
                </c:pt>
                <c:pt idx="6">
                  <c:v>1.09</c:v>
                </c:pt>
                <c:pt idx="7">
                  <c:v>0.9900000000000001</c:v>
                </c:pt>
                <c:pt idx="8">
                  <c:v>1.9600000000000002</c:v>
                </c:pt>
                <c:pt idx="9">
                  <c:v>1.1300000000000001</c:v>
                </c:pt>
                <c:pt idx="10">
                  <c:v>1.04</c:v>
                </c:pt>
                <c:pt idx="11">
                  <c:v>1.47</c:v>
                </c:pt>
                <c:pt idx="12">
                  <c:v>1.7499999999999998</c:v>
                </c:pt>
                <c:pt idx="13">
                  <c:v>2.5300000000000002</c:v>
                </c:pt>
                <c:pt idx="14">
                  <c:v>2.53</c:v>
                </c:pt>
                <c:pt idx="15">
                  <c:v>3.3399999999999994</c:v>
                </c:pt>
                <c:pt idx="16">
                  <c:v>3.5300000000000002</c:v>
                </c:pt>
                <c:pt idx="17">
                  <c:v>1.65</c:v>
                </c:pt>
                <c:pt idx="18">
                  <c:v>1.36</c:v>
                </c:pt>
                <c:pt idx="19">
                  <c:v>1.06</c:v>
                </c:pt>
                <c:pt idx="20">
                  <c:v>2.08</c:v>
                </c:pt>
                <c:pt idx="21">
                  <c:v>1.9</c:v>
                </c:pt>
                <c:pt idx="22">
                  <c:v>1.5500000000000003</c:v>
                </c:pt>
                <c:pt idx="23">
                  <c:v>2.0999999999999996</c:v>
                </c:pt>
                <c:pt idx="24">
                  <c:v>2.49</c:v>
                </c:pt>
                <c:pt idx="25">
                  <c:v>3.19</c:v>
                </c:pt>
                <c:pt idx="26">
                  <c:v>2.8</c:v>
                </c:pt>
                <c:pt idx="27">
                  <c:v>1.92</c:v>
                </c:pt>
                <c:pt idx="28">
                  <c:v>1.6099999999999999</c:v>
                </c:pt>
                <c:pt idx="29">
                  <c:v>1.8900000000000001</c:v>
                </c:pt>
                <c:pt idx="30">
                  <c:v>2.03</c:v>
                </c:pt>
                <c:pt idx="31">
                  <c:v>2.3699999999999997</c:v>
                </c:pt>
                <c:pt idx="32">
                  <c:v>2.7800000000000002</c:v>
                </c:pt>
                <c:pt idx="33">
                  <c:v>2.9099999999999993</c:v>
                </c:pt>
                <c:pt idx="34">
                  <c:v>2.9000000000000004</c:v>
                </c:pt>
                <c:pt idx="35">
                  <c:v>3.2899999999999996</c:v>
                </c:pt>
                <c:pt idx="36">
                  <c:v>2.73</c:v>
                </c:pt>
                <c:pt idx="37">
                  <c:v>2.1799999999999993</c:v>
                </c:pt>
                <c:pt idx="38">
                  <c:v>0.9000000000000001</c:v>
                </c:pt>
                <c:pt idx="39">
                  <c:v>0.65</c:v>
                </c:pt>
                <c:pt idx="40">
                  <c:v>0.8799999999999999</c:v>
                </c:pt>
                <c:pt idx="41">
                  <c:v>2.72</c:v>
                </c:pt>
                <c:pt idx="42">
                  <c:v>2.32</c:v>
                </c:pt>
                <c:pt idx="43">
                  <c:v>0.39</c:v>
                </c:pt>
                <c:pt idx="44">
                  <c:v>0.14</c:v>
                </c:pt>
                <c:pt idx="45">
                  <c:v>0.99</c:v>
                </c:pt>
              </c:numCache>
            </c:numRef>
          </c:val>
          <c:smooth val="0"/>
        </c:ser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1"/>
        <c:lblOffset val="100"/>
        <c:noMultiLvlLbl val="0"/>
      </c:catAx>
      <c:valAx>
        <c:axId val="58359652"/>
        <c:scaling>
          <c:orientation val="minMax"/>
          <c:max val="19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85402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TOTAL EA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9"/>
          <c:w val="0.9822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'P3'!$E$287</c:f>
              <c:strCache>
                <c:ptCount val="1"/>
                <c:pt idx="0">
                  <c:v>TOTAL EA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'P3'!$I$285:$BB$285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'P3'!$I$287:$BB$287</c:f>
              <c:numCache>
                <c:ptCount val="46"/>
                <c:pt idx="0">
                  <c:v>13.8</c:v>
                </c:pt>
                <c:pt idx="1">
                  <c:v>12.120000000000001</c:v>
                </c:pt>
                <c:pt idx="2">
                  <c:v>10.680000000000001</c:v>
                </c:pt>
                <c:pt idx="3">
                  <c:v>9.72</c:v>
                </c:pt>
                <c:pt idx="4">
                  <c:v>11.520000000000001</c:v>
                </c:pt>
                <c:pt idx="5">
                  <c:v>11.07</c:v>
                </c:pt>
                <c:pt idx="6">
                  <c:v>6.610000000000001</c:v>
                </c:pt>
                <c:pt idx="7">
                  <c:v>6.440000000000001</c:v>
                </c:pt>
                <c:pt idx="8">
                  <c:v>8.72</c:v>
                </c:pt>
                <c:pt idx="9">
                  <c:v>6.380000000000001</c:v>
                </c:pt>
                <c:pt idx="10">
                  <c:v>6.06</c:v>
                </c:pt>
                <c:pt idx="11">
                  <c:v>7.31</c:v>
                </c:pt>
                <c:pt idx="12">
                  <c:v>6.879999999999999</c:v>
                </c:pt>
                <c:pt idx="13">
                  <c:v>7.57</c:v>
                </c:pt>
                <c:pt idx="14">
                  <c:v>7.91</c:v>
                </c:pt>
                <c:pt idx="15">
                  <c:v>7.7299999999999995</c:v>
                </c:pt>
                <c:pt idx="16">
                  <c:v>8.34</c:v>
                </c:pt>
                <c:pt idx="17">
                  <c:v>7.77</c:v>
                </c:pt>
                <c:pt idx="18">
                  <c:v>7.52</c:v>
                </c:pt>
                <c:pt idx="19">
                  <c:v>7.549999999999999</c:v>
                </c:pt>
                <c:pt idx="20">
                  <c:v>7.839999999999999</c:v>
                </c:pt>
                <c:pt idx="21">
                  <c:v>6.5</c:v>
                </c:pt>
                <c:pt idx="22">
                  <c:v>5.42</c:v>
                </c:pt>
                <c:pt idx="23">
                  <c:v>6.63</c:v>
                </c:pt>
                <c:pt idx="24">
                  <c:v>6.4799999999999995</c:v>
                </c:pt>
                <c:pt idx="25">
                  <c:v>6.8999999999999995</c:v>
                </c:pt>
                <c:pt idx="26">
                  <c:v>6.18</c:v>
                </c:pt>
                <c:pt idx="27">
                  <c:v>5.3</c:v>
                </c:pt>
                <c:pt idx="28">
                  <c:v>5.43</c:v>
                </c:pt>
                <c:pt idx="29">
                  <c:v>4.909999999999999</c:v>
                </c:pt>
                <c:pt idx="30">
                  <c:v>4.879999999999999</c:v>
                </c:pt>
                <c:pt idx="31">
                  <c:v>4.18</c:v>
                </c:pt>
                <c:pt idx="32">
                  <c:v>3.4899999999999993</c:v>
                </c:pt>
                <c:pt idx="33">
                  <c:v>3.6499999999999995</c:v>
                </c:pt>
                <c:pt idx="34">
                  <c:v>2.92</c:v>
                </c:pt>
                <c:pt idx="35">
                  <c:v>3.21</c:v>
                </c:pt>
                <c:pt idx="36">
                  <c:v>2.92</c:v>
                </c:pt>
                <c:pt idx="37">
                  <c:v>3.3600000000000003</c:v>
                </c:pt>
                <c:pt idx="38">
                  <c:v>3.42</c:v>
                </c:pt>
                <c:pt idx="39">
                  <c:v>3.25</c:v>
                </c:pt>
                <c:pt idx="40">
                  <c:v>3.1100000000000003</c:v>
                </c:pt>
                <c:pt idx="41">
                  <c:v>2.8199999999999994</c:v>
                </c:pt>
                <c:pt idx="42">
                  <c:v>3.52</c:v>
                </c:pt>
                <c:pt idx="43">
                  <c:v>3.51</c:v>
                </c:pt>
                <c:pt idx="44">
                  <c:v>4.129999999999999</c:v>
                </c:pt>
                <c:pt idx="45">
                  <c:v>2.7999999999999994</c:v>
                </c:pt>
              </c:numCache>
            </c:numRef>
          </c:val>
          <c:smooth val="0"/>
        </c:ser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  <c:max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47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87"/>
          <c:w val="0.982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'P3'!$E$289</c:f>
              <c:strCache>
                <c:ptCount val="1"/>
                <c:pt idx="0">
                  <c:v>TOTAL FO&amp;M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'P3'!$I$285:$BB$285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'P3'!$I$289:$BB$289</c:f>
              <c:numCache>
                <c:ptCount val="46"/>
                <c:pt idx="0">
                  <c:v>6.380000000000001</c:v>
                </c:pt>
                <c:pt idx="1">
                  <c:v>5.470000000000001</c:v>
                </c:pt>
                <c:pt idx="2">
                  <c:v>4.72</c:v>
                </c:pt>
                <c:pt idx="3">
                  <c:v>4.49</c:v>
                </c:pt>
                <c:pt idx="4">
                  <c:v>4.3999999999999995</c:v>
                </c:pt>
                <c:pt idx="5">
                  <c:v>4.86</c:v>
                </c:pt>
                <c:pt idx="6">
                  <c:v>4.37</c:v>
                </c:pt>
                <c:pt idx="7">
                  <c:v>4.63</c:v>
                </c:pt>
                <c:pt idx="8">
                  <c:v>5.72</c:v>
                </c:pt>
                <c:pt idx="9">
                  <c:v>4.5</c:v>
                </c:pt>
                <c:pt idx="10">
                  <c:v>4.42</c:v>
                </c:pt>
                <c:pt idx="11">
                  <c:v>5.21</c:v>
                </c:pt>
                <c:pt idx="12">
                  <c:v>4.7</c:v>
                </c:pt>
                <c:pt idx="13">
                  <c:v>5.290000000000001</c:v>
                </c:pt>
                <c:pt idx="14">
                  <c:v>5.42</c:v>
                </c:pt>
                <c:pt idx="15">
                  <c:v>5.050000000000001</c:v>
                </c:pt>
                <c:pt idx="16">
                  <c:v>5.1499999999999995</c:v>
                </c:pt>
                <c:pt idx="17">
                  <c:v>4.62</c:v>
                </c:pt>
                <c:pt idx="18">
                  <c:v>4.38</c:v>
                </c:pt>
                <c:pt idx="19">
                  <c:v>5.0600000000000005</c:v>
                </c:pt>
                <c:pt idx="20">
                  <c:v>5.4799999999999995</c:v>
                </c:pt>
                <c:pt idx="21">
                  <c:v>4.67</c:v>
                </c:pt>
                <c:pt idx="22">
                  <c:v>3.6</c:v>
                </c:pt>
                <c:pt idx="23">
                  <c:v>4.12</c:v>
                </c:pt>
                <c:pt idx="24">
                  <c:v>4.2299999999999995</c:v>
                </c:pt>
                <c:pt idx="25">
                  <c:v>4.96</c:v>
                </c:pt>
                <c:pt idx="26">
                  <c:v>4.6</c:v>
                </c:pt>
                <c:pt idx="27">
                  <c:v>4.699999999999999</c:v>
                </c:pt>
                <c:pt idx="28">
                  <c:v>5.819999999999999</c:v>
                </c:pt>
                <c:pt idx="29">
                  <c:v>4.569999999999999</c:v>
                </c:pt>
                <c:pt idx="30">
                  <c:v>3.5799999999999996</c:v>
                </c:pt>
                <c:pt idx="31">
                  <c:v>2.9999999999999996</c:v>
                </c:pt>
                <c:pt idx="32">
                  <c:v>3.34</c:v>
                </c:pt>
                <c:pt idx="33">
                  <c:v>3.3400000000000003</c:v>
                </c:pt>
                <c:pt idx="34">
                  <c:v>2.95</c:v>
                </c:pt>
                <c:pt idx="35">
                  <c:v>3.39</c:v>
                </c:pt>
                <c:pt idx="36">
                  <c:v>3.06</c:v>
                </c:pt>
                <c:pt idx="37">
                  <c:v>3.79</c:v>
                </c:pt>
                <c:pt idx="38">
                  <c:v>3.23</c:v>
                </c:pt>
                <c:pt idx="39">
                  <c:v>3.15</c:v>
                </c:pt>
                <c:pt idx="40">
                  <c:v>3.25</c:v>
                </c:pt>
                <c:pt idx="41">
                  <c:v>3.64</c:v>
                </c:pt>
                <c:pt idx="42">
                  <c:v>3.39</c:v>
                </c:pt>
                <c:pt idx="43">
                  <c:v>3.15</c:v>
                </c:pt>
                <c:pt idx="44">
                  <c:v>2.81</c:v>
                </c:pt>
                <c:pt idx="45">
                  <c:v>3.29</c:v>
                </c:pt>
              </c:numCache>
            </c:numRef>
          </c:val>
          <c:smooth val="0"/>
        </c:ser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noMultiLvlLbl val="0"/>
      </c:catAx>
      <c:valAx>
        <c:axId val="41608472"/>
        <c:scaling>
          <c:orientation val="minMax"/>
          <c:max val="17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7548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ORNL Management/Engrs/Designers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92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'P3'!$E$292</c:f>
              <c:strCache>
                <c:ptCount val="1"/>
                <c:pt idx="0">
                  <c:v>ornl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'P3'!$I$285:$BB$285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'P3'!$I$292:$BB$292</c:f>
              <c:numCache>
                <c:ptCount val="46"/>
                <c:pt idx="0">
                  <c:v>8.642133645955454</c:v>
                </c:pt>
                <c:pt idx="1">
                  <c:v>7.472133645955452</c:v>
                </c:pt>
                <c:pt idx="2">
                  <c:v>7.842344665885111</c:v>
                </c:pt>
                <c:pt idx="3">
                  <c:v>8.154056271981243</c:v>
                </c:pt>
                <c:pt idx="4">
                  <c:v>7.804056271981242</c:v>
                </c:pt>
                <c:pt idx="5">
                  <c:v>8.162344665885112</c:v>
                </c:pt>
                <c:pt idx="6">
                  <c:v>7.444056271981243</c:v>
                </c:pt>
                <c:pt idx="7">
                  <c:v>6.751864009378664</c:v>
                </c:pt>
                <c:pt idx="8">
                  <c:v>7.160000000000001</c:v>
                </c:pt>
                <c:pt idx="9">
                  <c:v>4.1899999999999995</c:v>
                </c:pt>
                <c:pt idx="10">
                  <c:v>4.23</c:v>
                </c:pt>
                <c:pt idx="11">
                  <c:v>4.759999999999999</c:v>
                </c:pt>
                <c:pt idx="12">
                  <c:v>4.49</c:v>
                </c:pt>
                <c:pt idx="13">
                  <c:v>6.670000000000001</c:v>
                </c:pt>
                <c:pt idx="14">
                  <c:v>4.660000000000001</c:v>
                </c:pt>
                <c:pt idx="15">
                  <c:v>4.22</c:v>
                </c:pt>
                <c:pt idx="16">
                  <c:v>4.09</c:v>
                </c:pt>
                <c:pt idx="17">
                  <c:v>3.7</c:v>
                </c:pt>
                <c:pt idx="18">
                  <c:v>3.4299999999999997</c:v>
                </c:pt>
                <c:pt idx="19">
                  <c:v>3.15</c:v>
                </c:pt>
                <c:pt idx="20">
                  <c:v>3.29</c:v>
                </c:pt>
                <c:pt idx="21">
                  <c:v>2.6999999999999997</c:v>
                </c:pt>
                <c:pt idx="22">
                  <c:v>2.23</c:v>
                </c:pt>
                <c:pt idx="23">
                  <c:v>2.7300000000000004</c:v>
                </c:pt>
                <c:pt idx="24">
                  <c:v>2.7</c:v>
                </c:pt>
                <c:pt idx="25">
                  <c:v>3.0399999999999996</c:v>
                </c:pt>
                <c:pt idx="26">
                  <c:v>2.77</c:v>
                </c:pt>
                <c:pt idx="27">
                  <c:v>2.43</c:v>
                </c:pt>
                <c:pt idx="28">
                  <c:v>2.65</c:v>
                </c:pt>
                <c:pt idx="29">
                  <c:v>2.51</c:v>
                </c:pt>
                <c:pt idx="30">
                  <c:v>2.56</c:v>
                </c:pt>
                <c:pt idx="31">
                  <c:v>2.35</c:v>
                </c:pt>
                <c:pt idx="32">
                  <c:v>2.4899999999999998</c:v>
                </c:pt>
                <c:pt idx="33">
                  <c:v>1.69</c:v>
                </c:pt>
                <c:pt idx="34">
                  <c:v>1.42</c:v>
                </c:pt>
                <c:pt idx="35">
                  <c:v>1.74</c:v>
                </c:pt>
                <c:pt idx="36">
                  <c:v>2.04</c:v>
                </c:pt>
                <c:pt idx="37">
                  <c:v>1.94</c:v>
                </c:pt>
                <c:pt idx="38">
                  <c:v>1.81</c:v>
                </c:pt>
                <c:pt idx="39">
                  <c:v>1.81</c:v>
                </c:pt>
                <c:pt idx="40">
                  <c:v>1.84</c:v>
                </c:pt>
                <c:pt idx="41">
                  <c:v>1.6400000000000001</c:v>
                </c:pt>
                <c:pt idx="42">
                  <c:v>2.29</c:v>
                </c:pt>
                <c:pt idx="43">
                  <c:v>2.14</c:v>
                </c:pt>
                <c:pt idx="44">
                  <c:v>1.96</c:v>
                </c:pt>
                <c:pt idx="45">
                  <c:v>1.37</c:v>
                </c:pt>
              </c:numCache>
            </c:numRef>
          </c:val>
          <c:smooth val="0"/>
        </c:ser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931929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PPPL Metrology Staff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'P3'!$E$293</c:f>
              <c:strCache>
                <c:ptCount val="1"/>
                <c:pt idx="0">
                  <c:v>Metrology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'P3'!$I$285:$BB$285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'P3'!$I$293:$BB$293</c:f>
              <c:numCache>
                <c:ptCount val="46"/>
                <c:pt idx="0">
                  <c:v>1.2</c:v>
                </c:pt>
                <c:pt idx="1">
                  <c:v>2.2</c:v>
                </c:pt>
                <c:pt idx="2">
                  <c:v>2.7</c:v>
                </c:pt>
                <c:pt idx="3">
                  <c:v>7</c:v>
                </c:pt>
                <c:pt idx="4">
                  <c:v>3</c:v>
                </c:pt>
                <c:pt idx="5">
                  <c:v>4.8</c:v>
                </c:pt>
                <c:pt idx="6">
                  <c:v>5.6</c:v>
                </c:pt>
                <c:pt idx="7">
                  <c:v>3.5</c:v>
                </c:pt>
                <c:pt idx="8">
                  <c:v>6.1</c:v>
                </c:pt>
                <c:pt idx="9">
                  <c:v>5.8</c:v>
                </c:pt>
                <c:pt idx="10">
                  <c:v>3.9</c:v>
                </c:pt>
                <c:pt idx="11">
                  <c:v>8.2</c:v>
                </c:pt>
                <c:pt idx="12">
                  <c:v>5.8</c:v>
                </c:pt>
                <c:pt idx="13">
                  <c:v>4</c:v>
                </c:pt>
                <c:pt idx="14">
                  <c:v>5.3</c:v>
                </c:pt>
                <c:pt idx="15">
                  <c:v>4.4</c:v>
                </c:pt>
                <c:pt idx="16">
                  <c:v>5.8</c:v>
                </c:pt>
                <c:pt idx="17">
                  <c:v>5</c:v>
                </c:pt>
                <c:pt idx="18">
                  <c:v>4.2</c:v>
                </c:pt>
                <c:pt idx="19">
                  <c:v>4</c:v>
                </c:pt>
                <c:pt idx="20">
                  <c:v>5.2</c:v>
                </c:pt>
                <c:pt idx="21">
                  <c:v>3.1</c:v>
                </c:pt>
                <c:pt idx="22">
                  <c:v>1.8</c:v>
                </c:pt>
                <c:pt idx="23">
                  <c:v>3.2</c:v>
                </c:pt>
                <c:pt idx="24">
                  <c:v>4.1</c:v>
                </c:pt>
                <c:pt idx="25">
                  <c:v>3.3</c:v>
                </c:pt>
                <c:pt idx="26">
                  <c:v>3.3</c:v>
                </c:pt>
                <c:pt idx="27">
                  <c:v>5.1</c:v>
                </c:pt>
                <c:pt idx="28">
                  <c:v>3.1</c:v>
                </c:pt>
                <c:pt idx="29">
                  <c:v>2.8</c:v>
                </c:pt>
                <c:pt idx="30">
                  <c:v>1</c:v>
                </c:pt>
                <c:pt idx="31">
                  <c:v>0.5</c:v>
                </c:pt>
                <c:pt idx="32">
                  <c:v>0.3</c:v>
                </c:pt>
                <c:pt idx="33">
                  <c:v>1.3</c:v>
                </c:pt>
                <c:pt idx="34">
                  <c:v>2.5</c:v>
                </c:pt>
                <c:pt idx="35">
                  <c:v>0.8</c:v>
                </c:pt>
                <c:pt idx="36">
                  <c:v>3.9</c:v>
                </c:pt>
                <c:pt idx="37">
                  <c:v>1.3</c:v>
                </c:pt>
                <c:pt idx="38">
                  <c:v>1.7</c:v>
                </c:pt>
                <c:pt idx="39">
                  <c:v>1.5</c:v>
                </c:pt>
                <c:pt idx="40">
                  <c:v>0.3</c:v>
                </c:pt>
                <c:pt idx="41">
                  <c:v>0.2</c:v>
                </c:pt>
                <c:pt idx="42">
                  <c:v>0.5</c:v>
                </c:pt>
              </c:numCache>
            </c:numRef>
          </c:val>
          <c:smooth val="0"/>
        </c:ser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6478515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819400" y="6896100"/>
          <a:ext cx="82105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0.051</cdr:x>
      <cdr:y>0.259</cdr:y>
    </cdr:from>
    <cdr:to>
      <cdr:x>0.993</cdr:x>
      <cdr:y>0.259</cdr:y>
    </cdr:to>
    <cdr:sp>
      <cdr:nvSpPr>
        <cdr:cNvPr id="2" name="Line 2"/>
        <cdr:cNvSpPr>
          <a:spLocks/>
        </cdr:cNvSpPr>
      </cdr:nvSpPr>
      <cdr:spPr>
        <a:xfrm flipV="1">
          <a:off x="390525" y="1781175"/>
          <a:ext cx="73247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0.0915</cdr:y>
    </cdr:from>
    <cdr:to>
      <cdr:x>0.993</cdr:x>
      <cdr:y>0.092</cdr:y>
    </cdr:to>
    <cdr:sp>
      <cdr:nvSpPr>
        <cdr:cNvPr id="3" name="Line 3"/>
        <cdr:cNvSpPr>
          <a:spLocks/>
        </cdr:cNvSpPr>
      </cdr:nvSpPr>
      <cdr:spPr>
        <a:xfrm>
          <a:off x="342900" y="628650"/>
          <a:ext cx="7362825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0.03025</cdr:y>
    </cdr:from>
    <cdr:to>
      <cdr:x>0.25875</cdr:x>
      <cdr:y>0.073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" y="200025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10</a:t>
          </a:r>
        </a:p>
      </cdr:txBody>
    </cdr:sp>
  </cdr:relSizeAnchor>
  <cdr:relSizeAnchor xmlns:cdr="http://schemas.openxmlformats.org/drawingml/2006/chartDrawing">
    <cdr:from>
      <cdr:x>0.04825</cdr:x>
      <cdr:y>0.27025</cdr:y>
    </cdr:from>
    <cdr:to>
      <cdr:x>0.351</cdr:x>
      <cdr:y>0.313</cdr:y>
    </cdr:to>
    <cdr:sp>
      <cdr:nvSpPr>
        <cdr:cNvPr id="5" name="TextBox 6"/>
        <cdr:cNvSpPr txBox="1">
          <a:spLocks noChangeArrowheads="1"/>
        </cdr:cNvSpPr>
      </cdr:nvSpPr>
      <cdr:spPr>
        <a:xfrm>
          <a:off x="371475" y="1857375"/>
          <a:ext cx="2352675" cy="29527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8</a:t>
          </a:r>
        </a:p>
      </cdr:txBody>
    </cdr:sp>
  </cdr:relSizeAnchor>
  <cdr:relSizeAnchor xmlns:cdr="http://schemas.openxmlformats.org/drawingml/2006/chartDrawing">
    <cdr:from>
      <cdr:x>0.49375</cdr:x>
      <cdr:y>0.50375</cdr:y>
    </cdr:from>
    <cdr:to>
      <cdr:x>0.50875</cdr:x>
      <cdr:y>0.53475</cdr:y>
    </cdr:to>
    <cdr:sp>
      <cdr:nvSpPr>
        <cdr:cNvPr id="6" name="TextBox 7"/>
        <cdr:cNvSpPr txBox="1">
          <a:spLocks noChangeArrowheads="1"/>
        </cdr:cNvSpPr>
      </cdr:nvSpPr>
      <cdr:spPr>
        <a:xfrm>
          <a:off x="3829050" y="3467100"/>
          <a:ext cx="114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705100" y="6800850"/>
          <a:ext cx="71532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0.05075</cdr:x>
      <cdr:y>0.04625</cdr:y>
    </cdr:from>
    <cdr:to>
      <cdr:x>0.26775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314325"/>
          <a:ext cx="1609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19</a:t>
          </a:r>
        </a:p>
      </cdr:txBody>
    </cdr:sp>
  </cdr:relSizeAnchor>
  <cdr:relSizeAnchor xmlns:cdr="http://schemas.openxmlformats.org/drawingml/2006/chartDrawing">
    <cdr:from>
      <cdr:x>0.037</cdr:x>
      <cdr:y>0.1505</cdr:y>
    </cdr:from>
    <cdr:to>
      <cdr:x>0.36825</cdr:x>
      <cdr:y>0.198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1019175"/>
          <a:ext cx="2457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18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Line 4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Line 5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Line 6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Line 7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0.05075</cdr:x>
      <cdr:y>0.09225</cdr:y>
    </cdr:from>
    <cdr:to>
      <cdr:x>0.95125</cdr:x>
      <cdr:y>0.09225</cdr:y>
    </cdr:to>
    <cdr:sp>
      <cdr:nvSpPr>
        <cdr:cNvPr id="8" name="Line 8"/>
        <cdr:cNvSpPr>
          <a:spLocks/>
        </cdr:cNvSpPr>
      </cdr:nvSpPr>
      <cdr:spPr>
        <a:xfrm flipV="1">
          <a:off x="371475" y="619125"/>
          <a:ext cx="6677025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0.05075</cdr:x>
      <cdr:y>0.14075</cdr:y>
    </cdr:from>
    <cdr:to>
      <cdr:x>0.95125</cdr:x>
      <cdr:y>0.14075</cdr:y>
    </cdr:to>
    <cdr:sp>
      <cdr:nvSpPr>
        <cdr:cNvPr id="9" name="Line 9"/>
        <cdr:cNvSpPr>
          <a:spLocks/>
        </cdr:cNvSpPr>
      </cdr:nvSpPr>
      <cdr:spPr>
        <a:xfrm flipV="1">
          <a:off x="371475" y="952500"/>
          <a:ext cx="66770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752725" y="5924550"/>
          <a:ext cx="68961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0.06625</cdr:x>
      <cdr:y>0.03175</cdr:y>
    </cdr:from>
    <cdr:to>
      <cdr:x>0.202</cdr:x>
      <cdr:y>0.064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18097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18</a:t>
          </a:r>
        </a:p>
      </cdr:txBody>
    </cdr:sp>
  </cdr:relSizeAnchor>
  <cdr:relSizeAnchor xmlns:cdr="http://schemas.openxmlformats.org/drawingml/2006/chartDrawing">
    <cdr:from>
      <cdr:x>0.05775</cdr:x>
      <cdr:y>0.182</cdr:y>
    </cdr:from>
    <cdr:to>
      <cdr:x>0.2645</cdr:x>
      <cdr:y>0.21425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1076325"/>
          <a:ext cx="1581150" cy="19050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16</a:t>
          </a:r>
        </a:p>
      </cdr:txBody>
    </cdr:sp>
  </cdr:relSizeAnchor>
  <cdr:relSizeAnchor xmlns:cdr="http://schemas.openxmlformats.org/drawingml/2006/chartDrawing">
    <cdr:from>
      <cdr:x>0.04625</cdr:x>
      <cdr:y>0.08475</cdr:y>
    </cdr:from>
    <cdr:to>
      <cdr:x>0.9925</cdr:x>
      <cdr:y>0.088</cdr:y>
    </cdr:to>
    <cdr:sp>
      <cdr:nvSpPr>
        <cdr:cNvPr id="4" name="Line 4"/>
        <cdr:cNvSpPr>
          <a:spLocks/>
        </cdr:cNvSpPr>
      </cdr:nvSpPr>
      <cdr:spPr>
        <a:xfrm>
          <a:off x="352425" y="495300"/>
          <a:ext cx="7239000" cy="19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0.04725</cdr:x>
      <cdr:y>0.1635</cdr:y>
    </cdr:from>
    <cdr:to>
      <cdr:x>0.9925</cdr:x>
      <cdr:y>0.16425</cdr:y>
    </cdr:to>
    <cdr:sp>
      <cdr:nvSpPr>
        <cdr:cNvPr id="5" name="Line 5"/>
        <cdr:cNvSpPr>
          <a:spLocks/>
        </cdr:cNvSpPr>
      </cdr:nvSpPr>
      <cdr:spPr>
        <a:xfrm flipV="1">
          <a:off x="352425" y="962025"/>
          <a:ext cx="7229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714625" y="5905500"/>
          <a:ext cx="77533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0.0455</cdr:x>
      <cdr:y>0.03375</cdr:y>
    </cdr:from>
    <cdr:to>
      <cdr:x>0.18175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190500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17</a:t>
          </a:r>
        </a:p>
      </cdr:txBody>
    </cdr:sp>
  </cdr:relSizeAnchor>
  <cdr:relSizeAnchor xmlns:cdr="http://schemas.openxmlformats.org/drawingml/2006/chartDrawing">
    <cdr:from>
      <cdr:x>0.0455</cdr:x>
      <cdr:y>0.25925</cdr:y>
    </cdr:from>
    <cdr:to>
      <cdr:x>0.26175</cdr:x>
      <cdr:y>0.2915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1524000"/>
          <a:ext cx="1647825" cy="19050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14</a:t>
          </a:r>
        </a:p>
      </cdr:txBody>
    </cdr:sp>
  </cdr:relSizeAnchor>
  <cdr:relSizeAnchor xmlns:cdr="http://schemas.openxmlformats.org/drawingml/2006/chartDrawing">
    <cdr:from>
      <cdr:x>0.03875</cdr:x>
      <cdr:y>0.1045</cdr:y>
    </cdr:from>
    <cdr:to>
      <cdr:x>0.9895</cdr:x>
      <cdr:y>0.1045</cdr:y>
    </cdr:to>
    <cdr:sp>
      <cdr:nvSpPr>
        <cdr:cNvPr id="4" name="Line 4"/>
        <cdr:cNvSpPr>
          <a:spLocks/>
        </cdr:cNvSpPr>
      </cdr:nvSpPr>
      <cdr:spPr>
        <a:xfrm flipV="1">
          <a:off x="295275" y="609600"/>
          <a:ext cx="72485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0.24625</cdr:y>
    </cdr:from>
    <cdr:to>
      <cdr:x>0.9895</cdr:x>
      <cdr:y>0.24625</cdr:y>
    </cdr:to>
    <cdr:sp>
      <cdr:nvSpPr>
        <cdr:cNvPr id="5" name="Line 5"/>
        <cdr:cNvSpPr>
          <a:spLocks/>
        </cdr:cNvSpPr>
      </cdr:nvSpPr>
      <cdr:spPr>
        <a:xfrm flipV="1">
          <a:off x="295275" y="1447800"/>
          <a:ext cx="7248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286000" y="6515100"/>
          <a:ext cx="51435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276475" y="6496050"/>
          <a:ext cx="51720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293</xdr:row>
      <xdr:rowOff>133350</xdr:rowOff>
    </xdr:from>
    <xdr:to>
      <xdr:col>20</xdr:col>
      <xdr:colOff>314325</xdr:colOff>
      <xdr:row>336</xdr:row>
      <xdr:rowOff>66675</xdr:rowOff>
    </xdr:to>
    <xdr:graphicFrame>
      <xdr:nvGraphicFramePr>
        <xdr:cNvPr id="1" name="Chart 1"/>
        <xdr:cNvGraphicFramePr/>
      </xdr:nvGraphicFramePr>
      <xdr:xfrm>
        <a:off x="1647825" y="44119800"/>
        <a:ext cx="77724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28575</xdr:colOff>
      <xdr:row>293</xdr:row>
      <xdr:rowOff>142875</xdr:rowOff>
    </xdr:from>
    <xdr:to>
      <xdr:col>39</xdr:col>
      <xdr:colOff>95250</xdr:colOff>
      <xdr:row>335</xdr:row>
      <xdr:rowOff>142875</xdr:rowOff>
    </xdr:to>
    <xdr:graphicFrame>
      <xdr:nvGraphicFramePr>
        <xdr:cNvPr id="2" name="Chart 2"/>
        <xdr:cNvGraphicFramePr/>
      </xdr:nvGraphicFramePr>
      <xdr:xfrm>
        <a:off x="9496425" y="44129325"/>
        <a:ext cx="7419975" cy="680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336</xdr:row>
      <xdr:rowOff>85725</xdr:rowOff>
    </xdr:from>
    <xdr:to>
      <xdr:col>20</xdr:col>
      <xdr:colOff>200025</xdr:colOff>
      <xdr:row>373</xdr:row>
      <xdr:rowOff>19050</xdr:rowOff>
    </xdr:to>
    <xdr:graphicFrame>
      <xdr:nvGraphicFramePr>
        <xdr:cNvPr id="3" name="Chart 3"/>
        <xdr:cNvGraphicFramePr/>
      </xdr:nvGraphicFramePr>
      <xdr:xfrm>
        <a:off x="1657350" y="51034950"/>
        <a:ext cx="7648575" cy="592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285750</xdr:colOff>
      <xdr:row>336</xdr:row>
      <xdr:rowOff>142875</xdr:rowOff>
    </xdr:from>
    <xdr:to>
      <xdr:col>39</xdr:col>
      <xdr:colOff>190500</xdr:colOff>
      <xdr:row>373</xdr:row>
      <xdr:rowOff>57150</xdr:rowOff>
    </xdr:to>
    <xdr:graphicFrame>
      <xdr:nvGraphicFramePr>
        <xdr:cNvPr id="4" name="Chart 4"/>
        <xdr:cNvGraphicFramePr/>
      </xdr:nvGraphicFramePr>
      <xdr:xfrm>
        <a:off x="9391650" y="51092100"/>
        <a:ext cx="7620000" cy="590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40</xdr:col>
      <xdr:colOff>152400</xdr:colOff>
      <xdr:row>293</xdr:row>
      <xdr:rowOff>152400</xdr:rowOff>
    </xdr:from>
    <xdr:to>
      <xdr:col>56</xdr:col>
      <xdr:colOff>9525</xdr:colOff>
      <xdr:row>334</xdr:row>
      <xdr:rowOff>28575</xdr:rowOff>
    </xdr:to>
    <xdr:graphicFrame>
      <xdr:nvGraphicFramePr>
        <xdr:cNvPr id="5" name="Chart 5"/>
        <xdr:cNvGraphicFramePr/>
      </xdr:nvGraphicFramePr>
      <xdr:xfrm>
        <a:off x="17335500" y="44138850"/>
        <a:ext cx="5648325" cy="651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76200</xdr:colOff>
      <xdr:row>224</xdr:row>
      <xdr:rowOff>76200</xdr:rowOff>
    </xdr:from>
    <xdr:to>
      <xdr:col>15</xdr:col>
      <xdr:colOff>142875</xdr:colOff>
      <xdr:row>226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91125" y="33356550"/>
          <a:ext cx="2247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Can we just delete this or put it under Dave Williamson</a:t>
          </a:r>
        </a:p>
      </xdr:txBody>
    </xdr:sp>
    <xdr:clientData/>
  </xdr:twoCellAnchor>
  <xdr:twoCellAnchor>
    <xdr:from>
      <xdr:col>8</xdr:col>
      <xdr:colOff>200025</xdr:colOff>
      <xdr:row>224</xdr:row>
      <xdr:rowOff>142875</xdr:rowOff>
    </xdr:from>
    <xdr:to>
      <xdr:col>9</xdr:col>
      <xdr:colOff>66675</xdr:colOff>
      <xdr:row>226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4953000" y="33423225"/>
          <a:ext cx="228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335</xdr:row>
      <xdr:rowOff>57150</xdr:rowOff>
    </xdr:from>
    <xdr:to>
      <xdr:col>55</xdr:col>
      <xdr:colOff>323850</xdr:colOff>
      <xdr:row>375</xdr:row>
      <xdr:rowOff>76200</xdr:rowOff>
    </xdr:to>
    <xdr:graphicFrame>
      <xdr:nvGraphicFramePr>
        <xdr:cNvPr id="8" name="Chart 8"/>
        <xdr:cNvGraphicFramePr/>
      </xdr:nvGraphicFramePr>
      <xdr:xfrm>
        <a:off x="17316450" y="50844450"/>
        <a:ext cx="5619750" cy="649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3"/>
  <sheetViews>
    <sheetView tabSelected="1" zoomScale="85" zoomScaleNormal="85" workbookViewId="0" topLeftCell="A118">
      <selection activeCell="L132" sqref="L132"/>
    </sheetView>
  </sheetViews>
  <sheetFormatPr defaultColWidth="9.140625" defaultRowHeight="12.75"/>
  <cols>
    <col min="1" max="1" width="11.57421875" style="1" customWidth="1"/>
    <col min="2" max="2" width="5.57421875" style="1" customWidth="1"/>
    <col min="3" max="3" width="2.7109375" style="1" customWidth="1"/>
    <col min="4" max="4" width="5.57421875" style="1" customWidth="1"/>
    <col min="5" max="5" width="8.8515625" style="1" customWidth="1"/>
    <col min="6" max="6" width="7.421875" style="1" hidden="1" customWidth="1"/>
    <col min="7" max="7" width="29.421875" style="1" customWidth="1"/>
    <col min="8" max="8" width="7.57421875" style="1" customWidth="1"/>
    <col min="9" max="11" width="5.421875" style="1" customWidth="1"/>
    <col min="12" max="12" width="5.57421875" style="1" customWidth="1"/>
    <col min="13" max="32" width="5.421875" style="1" customWidth="1"/>
    <col min="33" max="33" width="18.00390625" style="1" customWidth="1"/>
    <col min="34" max="56" width="5.421875" style="1" customWidth="1"/>
    <col min="57" max="57" width="5.421875" style="3" customWidth="1"/>
    <col min="58" max="58" width="6.140625" style="1" customWidth="1"/>
    <col min="59" max="61" width="5.421875" style="1" customWidth="1"/>
    <col min="62" max="62" width="9.8515625" style="1" customWidth="1"/>
    <col min="63" max="63" width="7.8515625" style="1" customWidth="1"/>
    <col min="64" max="16384" width="5.421875" style="1" customWidth="1"/>
  </cols>
  <sheetData>
    <row r="1" spans="4:55" ht="20.25">
      <c r="D1" s="10" t="s">
        <v>232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4:57" s="12" customFormat="1" ht="21.75" customHeight="1">
      <c r="D2" s="12" t="s">
        <v>234</v>
      </c>
      <c r="E2" s="12" t="s">
        <v>233</v>
      </c>
      <c r="G2" s="12" t="s">
        <v>235</v>
      </c>
      <c r="I2" s="12" t="s">
        <v>55</v>
      </c>
      <c r="J2" s="12" t="s">
        <v>56</v>
      </c>
      <c r="K2" s="12" t="s">
        <v>57</v>
      </c>
      <c r="L2" s="12" t="s">
        <v>58</v>
      </c>
      <c r="M2" s="12" t="s">
        <v>59</v>
      </c>
      <c r="N2" s="12" t="s">
        <v>60</v>
      </c>
      <c r="O2" s="12" t="s">
        <v>61</v>
      </c>
      <c r="P2" s="12" t="s">
        <v>62</v>
      </c>
      <c r="Q2" s="12" t="s">
        <v>63</v>
      </c>
      <c r="R2" s="12" t="s">
        <v>64</v>
      </c>
      <c r="S2" s="12" t="s">
        <v>65</v>
      </c>
      <c r="T2" s="12" t="s">
        <v>66</v>
      </c>
      <c r="U2" s="12" t="s">
        <v>67</v>
      </c>
      <c r="V2" s="12" t="s">
        <v>68</v>
      </c>
      <c r="W2" s="12" t="s">
        <v>69</v>
      </c>
      <c r="X2" s="12" t="s">
        <v>70</v>
      </c>
      <c r="Y2" s="12" t="s">
        <v>71</v>
      </c>
      <c r="Z2" s="12" t="s">
        <v>72</v>
      </c>
      <c r="AA2" s="12" t="s">
        <v>73</v>
      </c>
      <c r="AB2" s="12" t="s">
        <v>74</v>
      </c>
      <c r="AC2" s="12" t="s">
        <v>75</v>
      </c>
      <c r="AD2" s="12" t="s">
        <v>76</v>
      </c>
      <c r="AE2" s="12" t="s">
        <v>77</v>
      </c>
      <c r="AF2" s="12" t="s">
        <v>78</v>
      </c>
      <c r="AG2" s="12" t="s">
        <v>79</v>
      </c>
      <c r="AH2" s="12" t="s">
        <v>80</v>
      </c>
      <c r="AI2" s="12" t="s">
        <v>81</v>
      </c>
      <c r="AJ2" s="12" t="s">
        <v>82</v>
      </c>
      <c r="AK2" s="12" t="s">
        <v>83</v>
      </c>
      <c r="AL2" s="12" t="s">
        <v>84</v>
      </c>
      <c r="AM2" s="12" t="s">
        <v>85</v>
      </c>
      <c r="AN2" s="12" t="s">
        <v>86</v>
      </c>
      <c r="AO2" s="12" t="s">
        <v>87</v>
      </c>
      <c r="AP2" s="12" t="s">
        <v>88</v>
      </c>
      <c r="AQ2" s="12" t="s">
        <v>89</v>
      </c>
      <c r="AR2" s="12" t="s">
        <v>90</v>
      </c>
      <c r="AS2" s="12" t="s">
        <v>91</v>
      </c>
      <c r="AT2" s="12" t="s">
        <v>92</v>
      </c>
      <c r="AU2" s="12" t="s">
        <v>93</v>
      </c>
      <c r="AV2" s="12" t="s">
        <v>94</v>
      </c>
      <c r="AW2" s="12" t="s">
        <v>95</v>
      </c>
      <c r="AX2" s="12" t="s">
        <v>96</v>
      </c>
      <c r="AY2" s="12" t="s">
        <v>97</v>
      </c>
      <c r="AZ2" s="12" t="s">
        <v>98</v>
      </c>
      <c r="BA2" s="12" t="s">
        <v>99</v>
      </c>
      <c r="BB2" s="12" t="s">
        <v>100</v>
      </c>
      <c r="BC2" s="12" t="s">
        <v>101</v>
      </c>
      <c r="BD2" s="12" t="s">
        <v>102</v>
      </c>
      <c r="BE2" s="13"/>
    </row>
    <row r="3" spans="2:56" ht="11.25">
      <c r="B3" s="1" t="s">
        <v>223</v>
      </c>
      <c r="C3" s="1" t="s">
        <v>224</v>
      </c>
      <c r="D3" s="1" t="s">
        <v>127</v>
      </c>
      <c r="E3" s="1" t="s">
        <v>125</v>
      </c>
      <c r="F3" s="1" t="s">
        <v>126</v>
      </c>
      <c r="G3" s="1" t="s">
        <v>22</v>
      </c>
      <c r="H3" s="6">
        <f>SUM(I3:BC3)</f>
        <v>0.78</v>
      </c>
      <c r="I3" s="6">
        <v>0.17</v>
      </c>
      <c r="J3" s="6">
        <v>0.17</v>
      </c>
      <c r="K3" s="6">
        <v>0.18</v>
      </c>
      <c r="L3" s="6">
        <v>0.17</v>
      </c>
      <c r="M3" s="6">
        <v>0.09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2:56" ht="11.25">
      <c r="B4" s="1" t="s">
        <v>223</v>
      </c>
      <c r="C4" s="1" t="s">
        <v>224</v>
      </c>
      <c r="D4" s="1" t="s">
        <v>127</v>
      </c>
      <c r="E4" s="1" t="s">
        <v>125</v>
      </c>
      <c r="F4" s="1" t="s">
        <v>126</v>
      </c>
      <c r="G4" s="1" t="s">
        <v>15</v>
      </c>
      <c r="H4" s="6">
        <f>SUM(I4:BC4)</f>
        <v>0.93</v>
      </c>
      <c r="I4" s="6"/>
      <c r="J4" s="6"/>
      <c r="K4" s="6">
        <v>0.93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56" ht="11.25">
      <c r="B5" s="1" t="s">
        <v>223</v>
      </c>
      <c r="C5" s="1" t="s">
        <v>224</v>
      </c>
      <c r="D5" s="1" t="s">
        <v>127</v>
      </c>
      <c r="E5" s="1" t="s">
        <v>125</v>
      </c>
      <c r="F5" s="1" t="s">
        <v>126</v>
      </c>
      <c r="G5" s="1" t="s">
        <v>16</v>
      </c>
      <c r="H5" s="6">
        <f>SUM(I5:BC5)</f>
        <v>1.92</v>
      </c>
      <c r="I5" s="6">
        <v>0.45</v>
      </c>
      <c r="J5" s="6">
        <v>0.89</v>
      </c>
      <c r="K5" s="6">
        <v>0.58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2:56" ht="11.25">
      <c r="B6" s="1" t="s">
        <v>223</v>
      </c>
      <c r="C6" s="1" t="s">
        <v>224</v>
      </c>
      <c r="D6" s="1" t="s">
        <v>127</v>
      </c>
      <c r="E6" s="1" t="s">
        <v>125</v>
      </c>
      <c r="F6" s="1" t="s">
        <v>126</v>
      </c>
      <c r="G6" s="1" t="s">
        <v>21</v>
      </c>
      <c r="H6" s="6">
        <f>SUM(I6:BC6)</f>
        <v>2.96</v>
      </c>
      <c r="I6" s="6">
        <v>0.96</v>
      </c>
      <c r="J6" s="6">
        <v>0.9</v>
      </c>
      <c r="K6" s="6">
        <v>0.94</v>
      </c>
      <c r="L6" s="6">
        <v>0.16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2:57" s="27" customFormat="1" ht="12">
      <c r="B7" s="27" t="s">
        <v>223</v>
      </c>
      <c r="C7" s="27" t="s">
        <v>224</v>
      </c>
      <c r="G7" s="28" t="str">
        <f>+E6&amp;B6&amp;C6</f>
        <v>CRUIKSHANK  subtotal =</v>
      </c>
      <c r="H7" s="29">
        <f>SUM(H3:H6)</f>
        <v>6.59</v>
      </c>
      <c r="I7" s="33">
        <f aca="true" t="shared" si="0" ref="I7:BD7">SUM(I3:I6)</f>
        <v>1.58</v>
      </c>
      <c r="J7" s="33">
        <f t="shared" si="0"/>
        <v>1.96</v>
      </c>
      <c r="K7" s="33">
        <f t="shared" si="0"/>
        <v>2.63</v>
      </c>
      <c r="L7" s="29">
        <f t="shared" si="0"/>
        <v>0.33</v>
      </c>
      <c r="M7" s="29">
        <f t="shared" si="0"/>
        <v>0.09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29">
        <f t="shared" si="0"/>
        <v>0</v>
      </c>
      <c r="AE7" s="29">
        <f t="shared" si="0"/>
        <v>0</v>
      </c>
      <c r="AF7" s="29">
        <f t="shared" si="0"/>
        <v>0</v>
      </c>
      <c r="AG7" s="29">
        <f t="shared" si="0"/>
        <v>0</v>
      </c>
      <c r="AH7" s="29">
        <f t="shared" si="0"/>
        <v>0</v>
      </c>
      <c r="AI7" s="29">
        <f t="shared" si="0"/>
        <v>0</v>
      </c>
      <c r="AJ7" s="29">
        <f t="shared" si="0"/>
        <v>0</v>
      </c>
      <c r="AK7" s="29">
        <f t="shared" si="0"/>
        <v>0</v>
      </c>
      <c r="AL7" s="29">
        <f t="shared" si="0"/>
        <v>0</v>
      </c>
      <c r="AM7" s="29">
        <f t="shared" si="0"/>
        <v>0</v>
      </c>
      <c r="AN7" s="29">
        <f t="shared" si="0"/>
        <v>0</v>
      </c>
      <c r="AO7" s="29">
        <f t="shared" si="0"/>
        <v>0</v>
      </c>
      <c r="AP7" s="29">
        <f t="shared" si="0"/>
        <v>0</v>
      </c>
      <c r="AQ7" s="29">
        <f t="shared" si="0"/>
        <v>0</v>
      </c>
      <c r="AR7" s="29">
        <f t="shared" si="0"/>
        <v>0</v>
      </c>
      <c r="AS7" s="29">
        <f t="shared" si="0"/>
        <v>0</v>
      </c>
      <c r="AT7" s="29">
        <f t="shared" si="0"/>
        <v>0</v>
      </c>
      <c r="AU7" s="29">
        <f t="shared" si="0"/>
        <v>0</v>
      </c>
      <c r="AV7" s="29">
        <f t="shared" si="0"/>
        <v>0</v>
      </c>
      <c r="AW7" s="29">
        <f t="shared" si="0"/>
        <v>0</v>
      </c>
      <c r="AX7" s="29">
        <f t="shared" si="0"/>
        <v>0</v>
      </c>
      <c r="AY7" s="29">
        <f t="shared" si="0"/>
        <v>0</v>
      </c>
      <c r="AZ7" s="29">
        <f t="shared" si="0"/>
        <v>0</v>
      </c>
      <c r="BA7" s="29">
        <f t="shared" si="0"/>
        <v>0</v>
      </c>
      <c r="BB7" s="29">
        <f t="shared" si="0"/>
        <v>0</v>
      </c>
      <c r="BC7" s="29">
        <f t="shared" si="0"/>
        <v>0</v>
      </c>
      <c r="BD7" s="29">
        <f t="shared" si="0"/>
        <v>0</v>
      </c>
      <c r="BE7" s="30"/>
    </row>
    <row r="8" spans="2:56" ht="11.25">
      <c r="B8" s="1" t="s">
        <v>223</v>
      </c>
      <c r="C8" s="1" t="s">
        <v>224</v>
      </c>
      <c r="D8" s="1" t="s">
        <v>127</v>
      </c>
      <c r="E8" s="1" t="s">
        <v>199</v>
      </c>
      <c r="F8" s="1" t="s">
        <v>200</v>
      </c>
      <c r="G8" s="1" t="s">
        <v>22</v>
      </c>
      <c r="H8" s="6">
        <f>SUM(I8:BC8)</f>
        <v>1.5400000000000003</v>
      </c>
      <c r="I8" s="6">
        <v>0.17</v>
      </c>
      <c r="J8" s="6">
        <v>0.17</v>
      </c>
      <c r="K8" s="6">
        <v>0.18</v>
      </c>
      <c r="L8" s="6">
        <v>0.68</v>
      </c>
      <c r="M8" s="6">
        <v>0.34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2:56" ht="11.25">
      <c r="B9" s="1" t="s">
        <v>223</v>
      </c>
      <c r="C9" s="1" t="s">
        <v>224</v>
      </c>
      <c r="D9" s="1" t="s">
        <v>127</v>
      </c>
      <c r="E9" s="1" t="s">
        <v>199</v>
      </c>
      <c r="F9" s="1" t="s">
        <v>200</v>
      </c>
      <c r="G9" s="1" t="s">
        <v>16</v>
      </c>
      <c r="H9" s="6">
        <f>SUM(I9:BC9)</f>
        <v>2.699999999999999</v>
      </c>
      <c r="I9" s="6">
        <v>0.45</v>
      </c>
      <c r="J9" s="6">
        <v>1</v>
      </c>
      <c r="K9" s="6">
        <v>0.61</v>
      </c>
      <c r="L9" s="6">
        <v>0.08</v>
      </c>
      <c r="M9" s="6">
        <v>0.06</v>
      </c>
      <c r="N9" s="6">
        <v>0.05</v>
      </c>
      <c r="O9" s="6">
        <v>0.05</v>
      </c>
      <c r="P9" s="6">
        <v>0.05</v>
      </c>
      <c r="Q9" s="6">
        <v>0.05</v>
      </c>
      <c r="R9" s="6">
        <v>0.04</v>
      </c>
      <c r="S9" s="6">
        <v>0.04</v>
      </c>
      <c r="T9" s="6">
        <v>0.05</v>
      </c>
      <c r="U9" s="6">
        <v>0.05</v>
      </c>
      <c r="V9" s="6">
        <v>0.05</v>
      </c>
      <c r="W9" s="6">
        <v>0.05</v>
      </c>
      <c r="X9" s="6">
        <v>0.02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2:57" s="27" customFormat="1" ht="12">
      <c r="B10" s="27" t="s">
        <v>223</v>
      </c>
      <c r="C10" s="27" t="s">
        <v>224</v>
      </c>
      <c r="G10" s="28" t="str">
        <f>+E9&amp;B9&amp;C9</f>
        <v>RUSHINSKI   subtotal =</v>
      </c>
      <c r="H10" s="29">
        <f>SUM(H8:H9)</f>
        <v>4.239999999999999</v>
      </c>
      <c r="I10" s="29">
        <f aca="true" t="shared" si="1" ref="I10:BD10">SUM(I8:I9)</f>
        <v>0.62</v>
      </c>
      <c r="J10" s="33">
        <f t="shared" si="1"/>
        <v>1.17</v>
      </c>
      <c r="K10" s="29">
        <f t="shared" si="1"/>
        <v>0.79</v>
      </c>
      <c r="L10" s="29">
        <f t="shared" si="1"/>
        <v>0.76</v>
      </c>
      <c r="M10" s="29">
        <f t="shared" si="1"/>
        <v>0.4</v>
      </c>
      <c r="N10" s="29">
        <f t="shared" si="1"/>
        <v>0.05</v>
      </c>
      <c r="O10" s="29">
        <f t="shared" si="1"/>
        <v>0.05</v>
      </c>
      <c r="P10" s="29">
        <f t="shared" si="1"/>
        <v>0.05</v>
      </c>
      <c r="Q10" s="29">
        <f t="shared" si="1"/>
        <v>0.05</v>
      </c>
      <c r="R10" s="29">
        <f t="shared" si="1"/>
        <v>0.04</v>
      </c>
      <c r="S10" s="29">
        <f t="shared" si="1"/>
        <v>0.04</v>
      </c>
      <c r="T10" s="29">
        <f t="shared" si="1"/>
        <v>0.05</v>
      </c>
      <c r="U10" s="29">
        <f t="shared" si="1"/>
        <v>0.05</v>
      </c>
      <c r="V10" s="29">
        <f t="shared" si="1"/>
        <v>0.05</v>
      </c>
      <c r="W10" s="29">
        <f t="shared" si="1"/>
        <v>0.05</v>
      </c>
      <c r="X10" s="29">
        <f t="shared" si="1"/>
        <v>0.02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29">
        <f t="shared" si="1"/>
        <v>0</v>
      </c>
      <c r="AJ10" s="29">
        <f t="shared" si="1"/>
        <v>0</v>
      </c>
      <c r="AK10" s="29">
        <f t="shared" si="1"/>
        <v>0</v>
      </c>
      <c r="AL10" s="29">
        <f t="shared" si="1"/>
        <v>0</v>
      </c>
      <c r="AM10" s="29">
        <f t="shared" si="1"/>
        <v>0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29">
        <f t="shared" si="1"/>
        <v>0</v>
      </c>
      <c r="AR10" s="29">
        <f t="shared" si="1"/>
        <v>0</v>
      </c>
      <c r="AS10" s="29">
        <f t="shared" si="1"/>
        <v>0</v>
      </c>
      <c r="AT10" s="29">
        <f t="shared" si="1"/>
        <v>0</v>
      </c>
      <c r="AU10" s="29">
        <f t="shared" si="1"/>
        <v>0</v>
      </c>
      <c r="AV10" s="29">
        <f t="shared" si="1"/>
        <v>0</v>
      </c>
      <c r="AW10" s="29">
        <f t="shared" si="1"/>
        <v>0</v>
      </c>
      <c r="AX10" s="29">
        <f t="shared" si="1"/>
        <v>0</v>
      </c>
      <c r="AY10" s="29">
        <f t="shared" si="1"/>
        <v>0</v>
      </c>
      <c r="AZ10" s="29">
        <f t="shared" si="1"/>
        <v>0</v>
      </c>
      <c r="BA10" s="29">
        <f t="shared" si="1"/>
        <v>0</v>
      </c>
      <c r="BB10" s="29">
        <f t="shared" si="1"/>
        <v>0</v>
      </c>
      <c r="BC10" s="29">
        <f t="shared" si="1"/>
        <v>0</v>
      </c>
      <c r="BD10" s="29">
        <f t="shared" si="1"/>
        <v>0</v>
      </c>
      <c r="BE10" s="30"/>
    </row>
    <row r="11" spans="2:56" ht="11.25">
      <c r="B11" s="1" t="s">
        <v>223</v>
      </c>
      <c r="C11" s="1" t="s">
        <v>224</v>
      </c>
      <c r="D11" s="1" t="s">
        <v>127</v>
      </c>
      <c r="E11" s="1" t="s">
        <v>204</v>
      </c>
      <c r="F11" s="1" t="s">
        <v>205</v>
      </c>
      <c r="G11" s="1" t="s">
        <v>35</v>
      </c>
      <c r="H11" s="6">
        <f>SUM(I11:BC11)</f>
        <v>1.87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0.1</v>
      </c>
      <c r="AD11" s="6">
        <v>0.06</v>
      </c>
      <c r="AE11" s="6">
        <v>0.04</v>
      </c>
      <c r="AF11" s="6">
        <v>0.04</v>
      </c>
      <c r="AG11" s="6">
        <v>0.03</v>
      </c>
      <c r="AH11" s="6"/>
      <c r="AI11" s="6"/>
      <c r="AJ11" s="6"/>
      <c r="AK11" s="6"/>
      <c r="AL11" s="6"/>
      <c r="AM11" s="6"/>
      <c r="AN11" s="6">
        <v>0.26</v>
      </c>
      <c r="AO11" s="6">
        <v>0.42</v>
      </c>
      <c r="AP11" s="6">
        <v>0.4</v>
      </c>
      <c r="AQ11" s="6">
        <v>0.34</v>
      </c>
      <c r="AR11" s="6">
        <v>0.18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56" ht="11.25">
      <c r="B12" s="1" t="s">
        <v>223</v>
      </c>
      <c r="C12" s="1" t="s">
        <v>224</v>
      </c>
      <c r="D12" s="1" t="s">
        <v>127</v>
      </c>
      <c r="E12" s="1" t="s">
        <v>204</v>
      </c>
      <c r="F12" s="1" t="s">
        <v>205</v>
      </c>
      <c r="G12" s="1" t="s">
        <v>33</v>
      </c>
      <c r="H12" s="6">
        <f>SUM(I12:BC12)</f>
        <v>2.27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0.28</v>
      </c>
      <c r="V12" s="6">
        <v>0.31</v>
      </c>
      <c r="W12" s="6">
        <v>0.31</v>
      </c>
      <c r="X12" s="6">
        <v>0.28</v>
      </c>
      <c r="Y12" s="6">
        <v>0.31</v>
      </c>
      <c r="Z12" s="6">
        <v>0.31</v>
      </c>
      <c r="AA12" s="6">
        <v>0.03</v>
      </c>
      <c r="AB12" s="6"/>
      <c r="AC12" s="6"/>
      <c r="AD12" s="6"/>
      <c r="AE12" s="6"/>
      <c r="AF12" s="6"/>
      <c r="AG12" s="6"/>
      <c r="AH12" s="6">
        <v>0.03</v>
      </c>
      <c r="AI12" s="6">
        <v>0.03</v>
      </c>
      <c r="AJ12" s="6">
        <v>0.02</v>
      </c>
      <c r="AK12" s="6">
        <v>0.03</v>
      </c>
      <c r="AL12" s="6">
        <v>0.03</v>
      </c>
      <c r="AM12" s="6">
        <v>0.03</v>
      </c>
      <c r="AN12" s="6"/>
      <c r="AO12" s="6"/>
      <c r="AP12" s="6"/>
      <c r="AQ12" s="6"/>
      <c r="AR12" s="6"/>
      <c r="AS12" s="6"/>
      <c r="AT12" s="6">
        <v>0.05</v>
      </c>
      <c r="AU12" s="6">
        <v>0.09</v>
      </c>
      <c r="AV12" s="6">
        <v>0.09</v>
      </c>
      <c r="AW12" s="6">
        <v>0.04</v>
      </c>
      <c r="AX12" s="6"/>
      <c r="AY12" s="6"/>
      <c r="AZ12" s="6"/>
      <c r="BA12" s="6"/>
      <c r="BB12" s="6"/>
      <c r="BC12" s="6"/>
      <c r="BD12" s="6"/>
    </row>
    <row r="13" spans="2:56" ht="11.25">
      <c r="B13" s="1" t="s">
        <v>223</v>
      </c>
      <c r="C13" s="1" t="s">
        <v>224</v>
      </c>
      <c r="D13" s="1" t="s">
        <v>127</v>
      </c>
      <c r="E13" s="1" t="s">
        <v>204</v>
      </c>
      <c r="F13" s="1" t="s">
        <v>205</v>
      </c>
      <c r="G13" s="1" t="s">
        <v>40</v>
      </c>
      <c r="H13" s="6">
        <f>SUM(I13:BC13)</f>
        <v>2.67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0.07</v>
      </c>
      <c r="AC13" s="6">
        <v>0.13</v>
      </c>
      <c r="AD13" s="6">
        <v>0.07</v>
      </c>
      <c r="AE13" s="6">
        <v>0.09</v>
      </c>
      <c r="AF13" s="6">
        <v>0.2</v>
      </c>
      <c r="AG13" s="6">
        <v>0.2</v>
      </c>
      <c r="AH13" s="6">
        <v>0.23</v>
      </c>
      <c r="AI13" s="6">
        <v>0.08</v>
      </c>
      <c r="AJ13" s="6"/>
      <c r="AK13" s="6"/>
      <c r="AL13" s="6"/>
      <c r="AM13" s="6">
        <v>0.27</v>
      </c>
      <c r="AN13" s="6">
        <v>0.34</v>
      </c>
      <c r="AO13" s="6">
        <v>0.34</v>
      </c>
      <c r="AP13" s="6">
        <v>0.32</v>
      </c>
      <c r="AQ13" s="6">
        <v>0.27</v>
      </c>
      <c r="AR13" s="6">
        <v>0.06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2:57" s="27" customFormat="1" ht="12">
      <c r="B14" s="27" t="s">
        <v>223</v>
      </c>
      <c r="C14" s="27" t="s">
        <v>224</v>
      </c>
      <c r="G14" s="28" t="str">
        <f>+E13&amp;B13&amp;C13</f>
        <v>SIEGEL      subtotal =</v>
      </c>
      <c r="H14" s="29">
        <f>SUM(H11:H13)</f>
        <v>6.8100000000000005</v>
      </c>
      <c r="I14" s="29">
        <f aca="true" t="shared" si="2" ref="I14:BC14">SUM(I11:I13)</f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29">
        <f t="shared" si="2"/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0.28</v>
      </c>
      <c r="V14" s="29">
        <f t="shared" si="2"/>
        <v>0.31</v>
      </c>
      <c r="W14" s="29">
        <f t="shared" si="2"/>
        <v>0.31</v>
      </c>
      <c r="X14" s="29">
        <f t="shared" si="2"/>
        <v>0.28</v>
      </c>
      <c r="Y14" s="29">
        <f t="shared" si="2"/>
        <v>0.31</v>
      </c>
      <c r="Z14" s="29">
        <f t="shared" si="2"/>
        <v>0.31</v>
      </c>
      <c r="AA14" s="29">
        <f t="shared" si="2"/>
        <v>0.03</v>
      </c>
      <c r="AB14" s="29">
        <f t="shared" si="2"/>
        <v>0.07</v>
      </c>
      <c r="AC14" s="29">
        <f t="shared" si="2"/>
        <v>0.23</v>
      </c>
      <c r="AD14" s="29">
        <f t="shared" si="2"/>
        <v>0.13</v>
      </c>
      <c r="AE14" s="29">
        <f t="shared" si="2"/>
        <v>0.13</v>
      </c>
      <c r="AF14" s="29">
        <f t="shared" si="2"/>
        <v>0.24000000000000002</v>
      </c>
      <c r="AG14" s="29">
        <f t="shared" si="2"/>
        <v>0.23</v>
      </c>
      <c r="AH14" s="29">
        <f t="shared" si="2"/>
        <v>0.26</v>
      </c>
      <c r="AI14" s="29">
        <f t="shared" si="2"/>
        <v>0.11</v>
      </c>
      <c r="AJ14" s="29">
        <f t="shared" si="2"/>
        <v>0.02</v>
      </c>
      <c r="AK14" s="29">
        <f t="shared" si="2"/>
        <v>0.03</v>
      </c>
      <c r="AL14" s="29">
        <f t="shared" si="2"/>
        <v>0.03</v>
      </c>
      <c r="AM14" s="29">
        <f t="shared" si="2"/>
        <v>0.30000000000000004</v>
      </c>
      <c r="AN14" s="29">
        <f t="shared" si="2"/>
        <v>0.6000000000000001</v>
      </c>
      <c r="AO14" s="29">
        <f t="shared" si="2"/>
        <v>0.76</v>
      </c>
      <c r="AP14" s="29">
        <f t="shared" si="2"/>
        <v>0.72</v>
      </c>
      <c r="AQ14" s="29">
        <f t="shared" si="2"/>
        <v>0.6100000000000001</v>
      </c>
      <c r="AR14" s="29">
        <f t="shared" si="2"/>
        <v>0.24</v>
      </c>
      <c r="AS14" s="29">
        <f t="shared" si="2"/>
        <v>0</v>
      </c>
      <c r="AT14" s="29">
        <f t="shared" si="2"/>
        <v>0.05</v>
      </c>
      <c r="AU14" s="29">
        <f t="shared" si="2"/>
        <v>0.09</v>
      </c>
      <c r="AV14" s="29">
        <f t="shared" si="2"/>
        <v>0.09</v>
      </c>
      <c r="AW14" s="29">
        <f t="shared" si="2"/>
        <v>0.04</v>
      </c>
      <c r="AX14" s="29">
        <f t="shared" si="2"/>
        <v>0</v>
      </c>
      <c r="AY14" s="29">
        <f t="shared" si="2"/>
        <v>0</v>
      </c>
      <c r="AZ14" s="29">
        <f t="shared" si="2"/>
        <v>0</v>
      </c>
      <c r="BA14" s="29">
        <f t="shared" si="2"/>
        <v>0</v>
      </c>
      <c r="BB14" s="29">
        <f t="shared" si="2"/>
        <v>0</v>
      </c>
      <c r="BC14" s="29">
        <f t="shared" si="2"/>
        <v>0</v>
      </c>
      <c r="BE14" s="30"/>
    </row>
    <row r="15" spans="2:56" ht="11.25">
      <c r="B15" s="1" t="s">
        <v>223</v>
      </c>
      <c r="C15" s="1" t="s">
        <v>224</v>
      </c>
      <c r="D15" s="1" t="s">
        <v>127</v>
      </c>
      <c r="E15" s="1" t="s">
        <v>210</v>
      </c>
      <c r="F15" s="1" t="s">
        <v>211</v>
      </c>
      <c r="G15" s="1" t="s">
        <v>49</v>
      </c>
      <c r="H15" s="6">
        <f aca="true" t="shared" si="3" ref="H15:H21">SUM(I15:BC15)</f>
        <v>0.7999999999999999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0.04</v>
      </c>
      <c r="AH15" s="6">
        <v>0.09</v>
      </c>
      <c r="AI15" s="6">
        <v>0.09</v>
      </c>
      <c r="AJ15" s="6">
        <v>0.08</v>
      </c>
      <c r="AK15" s="6">
        <v>0.09</v>
      </c>
      <c r="AL15" s="6">
        <v>0.09</v>
      </c>
      <c r="AM15" s="6">
        <v>0.09</v>
      </c>
      <c r="AN15" s="6">
        <v>0.09</v>
      </c>
      <c r="AO15" s="6">
        <v>0.09</v>
      </c>
      <c r="AP15" s="6">
        <v>0.05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2:56" ht="11.25">
      <c r="B16" s="1" t="s">
        <v>223</v>
      </c>
      <c r="C16" s="1" t="s">
        <v>224</v>
      </c>
      <c r="D16" s="1" t="s">
        <v>127</v>
      </c>
      <c r="E16" s="1" t="s">
        <v>210</v>
      </c>
      <c r="F16" s="1" t="s">
        <v>211</v>
      </c>
      <c r="G16" s="1" t="s">
        <v>2</v>
      </c>
      <c r="H16" s="6">
        <f t="shared" si="3"/>
        <v>1.4100000000000001</v>
      </c>
      <c r="I16" s="6"/>
      <c r="J16" s="6"/>
      <c r="K16" s="6"/>
      <c r="L16" s="6">
        <v>0.28</v>
      </c>
      <c r="M16" s="6">
        <v>0.28</v>
      </c>
      <c r="N16" s="6">
        <v>0.29</v>
      </c>
      <c r="O16" s="6">
        <v>0.28</v>
      </c>
      <c r="P16" s="6">
        <v>0.28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56" ht="11.25">
      <c r="B17" s="1" t="s">
        <v>223</v>
      </c>
      <c r="C17" s="1" t="s">
        <v>224</v>
      </c>
      <c r="D17" s="1" t="s">
        <v>127</v>
      </c>
      <c r="E17" s="1" t="s">
        <v>210</v>
      </c>
      <c r="F17" s="1" t="s">
        <v>211</v>
      </c>
      <c r="G17" s="1" t="s">
        <v>1</v>
      </c>
      <c r="H17" s="6">
        <f t="shared" si="3"/>
        <v>1.61</v>
      </c>
      <c r="I17" s="6">
        <v>1.07</v>
      </c>
      <c r="J17" s="6">
        <v>0.27</v>
      </c>
      <c r="K17" s="6"/>
      <c r="L17" s="6"/>
      <c r="M17" s="6"/>
      <c r="N17" s="6">
        <v>0.27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2:56" ht="11.25">
      <c r="B18" s="1" t="s">
        <v>223</v>
      </c>
      <c r="C18" s="1" t="s">
        <v>224</v>
      </c>
      <c r="D18" s="1" t="s">
        <v>127</v>
      </c>
      <c r="E18" s="1" t="s">
        <v>210</v>
      </c>
      <c r="F18" s="1" t="s">
        <v>211</v>
      </c>
      <c r="G18" s="1" t="s">
        <v>53</v>
      </c>
      <c r="H18" s="6">
        <f t="shared" si="3"/>
        <v>7.220000000000002</v>
      </c>
      <c r="I18" s="6">
        <v>0.69</v>
      </c>
      <c r="J18" s="6">
        <v>0.19</v>
      </c>
      <c r="K18" s="6">
        <v>0.2</v>
      </c>
      <c r="L18" s="6">
        <v>0.19</v>
      </c>
      <c r="M18" s="6">
        <v>0.19</v>
      </c>
      <c r="N18" s="6">
        <v>0.2</v>
      </c>
      <c r="O18" s="6">
        <v>0.19</v>
      </c>
      <c r="P18" s="6">
        <v>0.19</v>
      </c>
      <c r="Q18" s="6">
        <v>0.2</v>
      </c>
      <c r="R18" s="6">
        <v>0.16</v>
      </c>
      <c r="S18" s="6">
        <v>0.15</v>
      </c>
      <c r="T18" s="6">
        <v>0.19</v>
      </c>
      <c r="U18" s="6">
        <v>0.18</v>
      </c>
      <c r="V18" s="6">
        <v>0.2</v>
      </c>
      <c r="W18" s="6">
        <v>0.2</v>
      </c>
      <c r="X18" s="6">
        <v>0.18</v>
      </c>
      <c r="Y18" s="6">
        <v>0.2</v>
      </c>
      <c r="Z18" s="6">
        <v>0.2</v>
      </c>
      <c r="AA18" s="6">
        <v>0.19</v>
      </c>
      <c r="AB18" s="6">
        <v>0.19</v>
      </c>
      <c r="AC18" s="6">
        <v>0.2</v>
      </c>
      <c r="AD18" s="6">
        <v>0.17</v>
      </c>
      <c r="AE18" s="6">
        <v>0.14</v>
      </c>
      <c r="AF18" s="6">
        <v>0.18</v>
      </c>
      <c r="AG18" s="6">
        <v>0.18</v>
      </c>
      <c r="AH18" s="6">
        <v>0.2</v>
      </c>
      <c r="AI18" s="6">
        <v>0.2</v>
      </c>
      <c r="AJ18" s="6">
        <v>0.18</v>
      </c>
      <c r="AK18" s="6">
        <v>0.2</v>
      </c>
      <c r="AL18" s="6">
        <v>0.19</v>
      </c>
      <c r="AM18" s="6">
        <v>0.2</v>
      </c>
      <c r="AN18" s="6">
        <v>0.19</v>
      </c>
      <c r="AO18" s="6">
        <v>0.19</v>
      </c>
      <c r="AP18" s="6">
        <v>0.18</v>
      </c>
      <c r="AQ18" s="6">
        <v>0.15</v>
      </c>
      <c r="AR18" s="6">
        <v>0.19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2:56" ht="11.25">
      <c r="B19" s="1" t="s">
        <v>223</v>
      </c>
      <c r="C19" s="1" t="s">
        <v>224</v>
      </c>
      <c r="D19" s="1" t="s">
        <v>127</v>
      </c>
      <c r="E19" s="1" t="s">
        <v>210</v>
      </c>
      <c r="F19" s="1" t="s">
        <v>211</v>
      </c>
      <c r="G19" s="1" t="s">
        <v>48</v>
      </c>
      <c r="H19" s="6">
        <f t="shared" si="3"/>
        <v>8.650000000000002</v>
      </c>
      <c r="I19" s="6"/>
      <c r="J19" s="6"/>
      <c r="K19" s="6"/>
      <c r="L19" s="6"/>
      <c r="M19" s="6"/>
      <c r="N19" s="6">
        <v>0.32</v>
      </c>
      <c r="O19" s="6">
        <v>0.3</v>
      </c>
      <c r="P19" s="6">
        <v>0.3</v>
      </c>
      <c r="Q19" s="6">
        <v>0.33</v>
      </c>
      <c r="R19" s="6">
        <v>0.26</v>
      </c>
      <c r="S19" s="6">
        <v>0.25</v>
      </c>
      <c r="T19" s="6">
        <v>0.66</v>
      </c>
      <c r="U19" s="6">
        <v>0.63</v>
      </c>
      <c r="V19" s="6">
        <v>0.69</v>
      </c>
      <c r="W19" s="6">
        <v>0.69</v>
      </c>
      <c r="X19" s="6">
        <v>0.63</v>
      </c>
      <c r="Y19" s="6">
        <v>0.69</v>
      </c>
      <c r="Z19" s="6">
        <v>0.45</v>
      </c>
      <c r="AA19" s="6">
        <v>0.4</v>
      </c>
      <c r="AB19" s="6">
        <v>0.4</v>
      </c>
      <c r="AC19" s="6">
        <v>0.42</v>
      </c>
      <c r="AD19" s="6">
        <v>0.36</v>
      </c>
      <c r="AE19" s="6">
        <v>0.3</v>
      </c>
      <c r="AF19" s="6">
        <v>0.38</v>
      </c>
      <c r="AG19" s="6">
        <v>0.19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2:56" ht="11.25">
      <c r="B20" s="1" t="s">
        <v>223</v>
      </c>
      <c r="C20" s="1" t="s">
        <v>224</v>
      </c>
      <c r="D20" s="1" t="s">
        <v>127</v>
      </c>
      <c r="E20" s="1" t="s">
        <v>210</v>
      </c>
      <c r="F20" s="1" t="s">
        <v>211</v>
      </c>
      <c r="G20" s="1" t="s">
        <v>30</v>
      </c>
      <c r="H20" s="6">
        <f t="shared" si="3"/>
        <v>10.04</v>
      </c>
      <c r="I20" s="6"/>
      <c r="J20" s="6"/>
      <c r="K20" s="6"/>
      <c r="L20" s="6"/>
      <c r="M20" s="6">
        <v>0.13</v>
      </c>
      <c r="N20" s="6">
        <v>0.14</v>
      </c>
      <c r="O20" s="6">
        <v>0.13</v>
      </c>
      <c r="P20" s="6">
        <v>0.13</v>
      </c>
      <c r="Q20" s="6">
        <v>0.15</v>
      </c>
      <c r="R20" s="6">
        <v>0.11</v>
      </c>
      <c r="S20" s="6">
        <v>0.11</v>
      </c>
      <c r="T20" s="6">
        <v>0.69</v>
      </c>
      <c r="U20" s="6">
        <v>0.65</v>
      </c>
      <c r="V20" s="6">
        <v>0.72</v>
      </c>
      <c r="W20" s="6">
        <v>0.72</v>
      </c>
      <c r="X20" s="6">
        <v>0.65</v>
      </c>
      <c r="Y20" s="6">
        <v>0.72</v>
      </c>
      <c r="Z20" s="6">
        <v>0.53</v>
      </c>
      <c r="AA20" s="6">
        <v>0.47</v>
      </c>
      <c r="AB20" s="6">
        <v>0.47</v>
      </c>
      <c r="AC20" s="6">
        <v>0.55</v>
      </c>
      <c r="AD20" s="6">
        <v>0.75</v>
      </c>
      <c r="AE20" s="6">
        <v>0.64</v>
      </c>
      <c r="AF20" s="6">
        <v>0.67</v>
      </c>
      <c r="AG20" s="6">
        <v>0.61</v>
      </c>
      <c r="AH20" s="6">
        <v>0.3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2:56" ht="11.25">
      <c r="B21" s="1" t="s">
        <v>223</v>
      </c>
      <c r="C21" s="1" t="s">
        <v>224</v>
      </c>
      <c r="D21" s="1" t="s">
        <v>127</v>
      </c>
      <c r="E21" s="1" t="s">
        <v>210</v>
      </c>
      <c r="F21" s="1" t="s">
        <v>211</v>
      </c>
      <c r="G21" s="1" t="s">
        <v>4</v>
      </c>
      <c r="H21" s="6">
        <f t="shared" si="3"/>
        <v>15.200000000000003</v>
      </c>
      <c r="I21" s="6">
        <v>0.13</v>
      </c>
      <c r="J21" s="6">
        <v>0.13</v>
      </c>
      <c r="K21" s="6">
        <v>1.18</v>
      </c>
      <c r="L21" s="6">
        <v>1.17</v>
      </c>
      <c r="M21" s="6">
        <v>0.65</v>
      </c>
      <c r="N21" s="6">
        <v>0.71</v>
      </c>
      <c r="O21" s="6">
        <v>0.16</v>
      </c>
      <c r="P21" s="6">
        <v>0.13</v>
      </c>
      <c r="Q21" s="6">
        <v>0.51</v>
      </c>
      <c r="R21" s="6">
        <v>0.4</v>
      </c>
      <c r="S21" s="6">
        <v>0.37</v>
      </c>
      <c r="T21" s="6">
        <v>0.46</v>
      </c>
      <c r="U21" s="6">
        <v>0.44</v>
      </c>
      <c r="V21" s="6">
        <v>0.48</v>
      </c>
      <c r="W21" s="6">
        <v>0.48</v>
      </c>
      <c r="X21" s="6">
        <v>0.44</v>
      </c>
      <c r="Y21" s="6">
        <v>0.48</v>
      </c>
      <c r="Z21" s="6">
        <v>0.48</v>
      </c>
      <c r="AA21" s="6">
        <v>0.46</v>
      </c>
      <c r="AB21" s="6">
        <v>0.46</v>
      </c>
      <c r="AC21" s="6">
        <v>0.49</v>
      </c>
      <c r="AD21" s="6">
        <v>0.42</v>
      </c>
      <c r="AE21" s="6">
        <v>0.35</v>
      </c>
      <c r="AF21" s="6">
        <v>0.44</v>
      </c>
      <c r="AG21" s="6">
        <v>0.44</v>
      </c>
      <c r="AH21" s="6">
        <v>0.51</v>
      </c>
      <c r="AI21" s="6">
        <v>0.49</v>
      </c>
      <c r="AJ21" s="6">
        <v>0.44</v>
      </c>
      <c r="AK21" s="6">
        <v>0.49</v>
      </c>
      <c r="AL21" s="6">
        <v>0.46</v>
      </c>
      <c r="AM21" s="6">
        <v>0.49</v>
      </c>
      <c r="AN21" s="6">
        <v>0.46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2:57" s="27" customFormat="1" ht="12">
      <c r="B22" s="27" t="s">
        <v>223</v>
      </c>
      <c r="C22" s="27" t="s">
        <v>224</v>
      </c>
      <c r="G22" s="28" t="str">
        <f>+E21&amp;B21&amp;C21</f>
        <v>UPCAVAGE    subtotal =</v>
      </c>
      <c r="H22" s="29">
        <f>SUM(H15:H21)</f>
        <v>44.93000000000001</v>
      </c>
      <c r="I22" s="33">
        <f aca="true" t="shared" si="4" ref="I22:BD22">SUM(I15:I21)</f>
        <v>1.8900000000000001</v>
      </c>
      <c r="J22" s="29">
        <f t="shared" si="4"/>
        <v>0.5900000000000001</v>
      </c>
      <c r="K22" s="33">
        <f t="shared" si="4"/>
        <v>1.38</v>
      </c>
      <c r="L22" s="33">
        <f t="shared" si="4"/>
        <v>1.64</v>
      </c>
      <c r="M22" s="33">
        <f t="shared" si="4"/>
        <v>1.25</v>
      </c>
      <c r="N22" s="33">
        <f t="shared" si="4"/>
        <v>1.9300000000000002</v>
      </c>
      <c r="O22" s="29">
        <f t="shared" si="4"/>
        <v>1.06</v>
      </c>
      <c r="P22" s="29">
        <f t="shared" si="4"/>
        <v>1.03</v>
      </c>
      <c r="Q22" s="33">
        <f t="shared" si="4"/>
        <v>1.19</v>
      </c>
      <c r="R22" s="29">
        <f t="shared" si="4"/>
        <v>0.93</v>
      </c>
      <c r="S22" s="29">
        <f t="shared" si="4"/>
        <v>0.88</v>
      </c>
      <c r="T22" s="33">
        <f t="shared" si="4"/>
        <v>2</v>
      </c>
      <c r="U22" s="33">
        <f t="shared" si="4"/>
        <v>1.9</v>
      </c>
      <c r="V22" s="33">
        <f t="shared" si="4"/>
        <v>2.09</v>
      </c>
      <c r="W22" s="33">
        <f t="shared" si="4"/>
        <v>2.09</v>
      </c>
      <c r="X22" s="33">
        <f t="shared" si="4"/>
        <v>1.9</v>
      </c>
      <c r="Y22" s="33">
        <f t="shared" si="4"/>
        <v>2.09</v>
      </c>
      <c r="Z22" s="33">
        <f t="shared" si="4"/>
        <v>1.6600000000000001</v>
      </c>
      <c r="AA22" s="33">
        <f t="shared" si="4"/>
        <v>1.52</v>
      </c>
      <c r="AB22" s="33">
        <f t="shared" si="4"/>
        <v>1.52</v>
      </c>
      <c r="AC22" s="33">
        <f t="shared" si="4"/>
        <v>1.66</v>
      </c>
      <c r="AD22" s="33">
        <f t="shared" si="4"/>
        <v>1.7</v>
      </c>
      <c r="AE22" s="33">
        <f t="shared" si="4"/>
        <v>1.4300000000000002</v>
      </c>
      <c r="AF22" s="33">
        <f t="shared" si="4"/>
        <v>1.67</v>
      </c>
      <c r="AG22" s="33">
        <f t="shared" si="4"/>
        <v>1.46</v>
      </c>
      <c r="AH22" s="29">
        <f t="shared" si="4"/>
        <v>1.1</v>
      </c>
      <c r="AI22" s="29">
        <f t="shared" si="4"/>
        <v>0.78</v>
      </c>
      <c r="AJ22" s="29">
        <f t="shared" si="4"/>
        <v>0.7</v>
      </c>
      <c r="AK22" s="29">
        <f t="shared" si="4"/>
        <v>0.78</v>
      </c>
      <c r="AL22" s="29">
        <f t="shared" si="4"/>
        <v>0.74</v>
      </c>
      <c r="AM22" s="29">
        <f t="shared" si="4"/>
        <v>0.78</v>
      </c>
      <c r="AN22" s="29">
        <f t="shared" si="4"/>
        <v>0.74</v>
      </c>
      <c r="AO22" s="29">
        <f t="shared" si="4"/>
        <v>0.28</v>
      </c>
      <c r="AP22" s="29">
        <f t="shared" si="4"/>
        <v>0.22999999999999998</v>
      </c>
      <c r="AQ22" s="29">
        <f t="shared" si="4"/>
        <v>0.15</v>
      </c>
      <c r="AR22" s="29">
        <f t="shared" si="4"/>
        <v>0.19</v>
      </c>
      <c r="AS22" s="29">
        <f t="shared" si="4"/>
        <v>0</v>
      </c>
      <c r="AT22" s="29">
        <f t="shared" si="4"/>
        <v>0</v>
      </c>
      <c r="AU22" s="29">
        <f t="shared" si="4"/>
        <v>0</v>
      </c>
      <c r="AV22" s="29">
        <f t="shared" si="4"/>
        <v>0</v>
      </c>
      <c r="AW22" s="29">
        <f t="shared" si="4"/>
        <v>0</v>
      </c>
      <c r="AX22" s="29">
        <f t="shared" si="4"/>
        <v>0</v>
      </c>
      <c r="AY22" s="29">
        <f t="shared" si="4"/>
        <v>0</v>
      </c>
      <c r="AZ22" s="29">
        <f t="shared" si="4"/>
        <v>0</v>
      </c>
      <c r="BA22" s="29">
        <f t="shared" si="4"/>
        <v>0</v>
      </c>
      <c r="BB22" s="29">
        <f t="shared" si="4"/>
        <v>0</v>
      </c>
      <c r="BC22" s="29">
        <f t="shared" si="4"/>
        <v>0</v>
      </c>
      <c r="BD22" s="29">
        <f t="shared" si="4"/>
        <v>0</v>
      </c>
      <c r="BE22" s="30"/>
    </row>
    <row r="23" spans="2:56" ht="11.25">
      <c r="B23" s="1" t="s">
        <v>223</v>
      </c>
      <c r="C23" s="1" t="s">
        <v>224</v>
      </c>
      <c r="D23" s="1" t="s">
        <v>162</v>
      </c>
      <c r="E23" s="1" t="s">
        <v>160</v>
      </c>
      <c r="F23" s="1" t="s">
        <v>161</v>
      </c>
      <c r="G23" s="1" t="s">
        <v>44</v>
      </c>
      <c r="H23" s="6">
        <f>SUM(I23:BC23)</f>
        <v>0.53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0.29</v>
      </c>
      <c r="AD23" s="6">
        <v>0.24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2:56" ht="11.25">
      <c r="B24" s="1" t="s">
        <v>223</v>
      </c>
      <c r="C24" s="1" t="s">
        <v>224</v>
      </c>
      <c r="D24" s="1" t="s">
        <v>162</v>
      </c>
      <c r="E24" s="1" t="s">
        <v>160</v>
      </c>
      <c r="F24" s="1" t="s">
        <v>161</v>
      </c>
      <c r="G24" s="1" t="s">
        <v>34</v>
      </c>
      <c r="H24" s="6">
        <f>SUM(I24:BC24)</f>
        <v>1.31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0.36</v>
      </c>
      <c r="W24" s="6">
        <v>0.34</v>
      </c>
      <c r="X24" s="6">
        <v>0.33</v>
      </c>
      <c r="Y24" s="6">
        <v>0.28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2:56" ht="11.25">
      <c r="B25" s="1" t="s">
        <v>223</v>
      </c>
      <c r="C25" s="1" t="s">
        <v>224</v>
      </c>
      <c r="D25" s="1" t="s">
        <v>162</v>
      </c>
      <c r="E25" s="1" t="s">
        <v>160</v>
      </c>
      <c r="F25" s="1" t="s">
        <v>161</v>
      </c>
      <c r="G25" s="1" t="s">
        <v>5</v>
      </c>
      <c r="H25" s="6">
        <f>SUM(I25:BC25)</f>
        <v>1.84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0.01</v>
      </c>
      <c r="U25" s="6">
        <v>0.01</v>
      </c>
      <c r="V25" s="6">
        <v>0.01</v>
      </c>
      <c r="W25" s="6">
        <v>0.01</v>
      </c>
      <c r="X25" s="6">
        <v>0.14</v>
      </c>
      <c r="Y25" s="6">
        <v>0.15</v>
      </c>
      <c r="Z25" s="6">
        <v>0.15</v>
      </c>
      <c r="AA25" s="6">
        <v>0.15</v>
      </c>
      <c r="AB25" s="6">
        <v>0.15</v>
      </c>
      <c r="AC25" s="6">
        <v>0.14</v>
      </c>
      <c r="AD25" s="6">
        <v>0.12</v>
      </c>
      <c r="AE25" s="6">
        <v>0.1</v>
      </c>
      <c r="AF25" s="6">
        <v>0.03</v>
      </c>
      <c r="AG25" s="6">
        <v>0.03</v>
      </c>
      <c r="AH25" s="6">
        <v>0.01</v>
      </c>
      <c r="AI25" s="6"/>
      <c r="AJ25" s="6"/>
      <c r="AK25" s="6"/>
      <c r="AL25" s="6"/>
      <c r="AM25" s="6"/>
      <c r="AN25" s="6"/>
      <c r="AO25" s="6"/>
      <c r="AP25" s="6">
        <v>0.05</v>
      </c>
      <c r="AQ25" s="6">
        <v>0.15</v>
      </c>
      <c r="AR25" s="6">
        <v>0.18</v>
      </c>
      <c r="AS25" s="6">
        <v>0.18</v>
      </c>
      <c r="AT25" s="6">
        <v>0.07</v>
      </c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2:56" ht="11.25">
      <c r="B26" s="1" t="s">
        <v>223</v>
      </c>
      <c r="C26" s="1" t="s">
        <v>224</v>
      </c>
      <c r="D26" s="1" t="s">
        <v>162</v>
      </c>
      <c r="E26" s="1" t="s">
        <v>160</v>
      </c>
      <c r="F26" s="1" t="s">
        <v>161</v>
      </c>
      <c r="G26" s="1" t="s">
        <v>43</v>
      </c>
      <c r="H26" s="6">
        <f>SUM(I26:BC26)</f>
        <v>2.5700000000000003</v>
      </c>
      <c r="I26" s="6">
        <v>0.71</v>
      </c>
      <c r="J26" s="6">
        <v>0.71</v>
      </c>
      <c r="K26" s="6">
        <v>0.1</v>
      </c>
      <c r="L26" s="6">
        <v>0.02</v>
      </c>
      <c r="M26" s="6"/>
      <c r="N26" s="6"/>
      <c r="O26" s="6"/>
      <c r="P26" s="6"/>
      <c r="Q26" s="6">
        <v>0.54</v>
      </c>
      <c r="R26" s="6">
        <v>0.21</v>
      </c>
      <c r="S26" s="6">
        <v>0.2</v>
      </c>
      <c r="T26" s="6">
        <v>0.08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2:56" ht="11.25">
      <c r="B27" s="1" t="s">
        <v>223</v>
      </c>
      <c r="C27" s="1" t="s">
        <v>224</v>
      </c>
      <c r="D27" s="1" t="s">
        <v>162</v>
      </c>
      <c r="E27" s="1" t="s">
        <v>160</v>
      </c>
      <c r="F27" s="1" t="s">
        <v>161</v>
      </c>
      <c r="G27" s="1" t="s">
        <v>8</v>
      </c>
      <c r="H27" s="6">
        <f>SUM(I27:BC27)</f>
        <v>6.249999999999999</v>
      </c>
      <c r="I27" s="6"/>
      <c r="J27" s="6"/>
      <c r="K27" s="6"/>
      <c r="L27" s="6"/>
      <c r="M27" s="6"/>
      <c r="N27" s="6">
        <v>0.09</v>
      </c>
      <c r="O27" s="6">
        <v>0.45</v>
      </c>
      <c r="P27" s="6">
        <v>0.32</v>
      </c>
      <c r="Q27" s="6">
        <v>0.19</v>
      </c>
      <c r="R27" s="6">
        <v>0.15</v>
      </c>
      <c r="S27" s="6">
        <v>0.14</v>
      </c>
      <c r="T27" s="6">
        <v>0.18</v>
      </c>
      <c r="U27" s="6">
        <v>0.17</v>
      </c>
      <c r="V27" s="6">
        <v>0.18</v>
      </c>
      <c r="W27" s="6">
        <v>0.18</v>
      </c>
      <c r="X27" s="6">
        <v>0.09</v>
      </c>
      <c r="Y27" s="6">
        <v>0.07</v>
      </c>
      <c r="Z27" s="6">
        <v>0.07</v>
      </c>
      <c r="AA27" s="6">
        <v>0.06</v>
      </c>
      <c r="AB27" s="6">
        <v>0.06</v>
      </c>
      <c r="AC27" s="6">
        <v>0.6</v>
      </c>
      <c r="AD27" s="6">
        <v>0.47</v>
      </c>
      <c r="AE27" s="6">
        <v>0.05</v>
      </c>
      <c r="AF27" s="6"/>
      <c r="AG27" s="6"/>
      <c r="AH27" s="6">
        <v>0.61</v>
      </c>
      <c r="AI27" s="6">
        <v>0.46</v>
      </c>
      <c r="AJ27" s="6">
        <v>0.03</v>
      </c>
      <c r="AK27" s="6">
        <v>0.05</v>
      </c>
      <c r="AL27" s="6">
        <v>0.09</v>
      </c>
      <c r="AM27" s="6">
        <v>0.09</v>
      </c>
      <c r="AN27" s="6">
        <v>0.09</v>
      </c>
      <c r="AO27" s="6">
        <v>0.34</v>
      </c>
      <c r="AP27" s="6">
        <v>0.32</v>
      </c>
      <c r="AQ27" s="6">
        <v>0.27</v>
      </c>
      <c r="AR27" s="6">
        <v>0.25</v>
      </c>
      <c r="AS27" s="6">
        <v>0.13</v>
      </c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2:57" s="27" customFormat="1" ht="12">
      <c r="B28" s="27" t="s">
        <v>223</v>
      </c>
      <c r="C28" s="27" t="s">
        <v>224</v>
      </c>
      <c r="G28" s="28" t="str">
        <f>+E27&amp;B27&amp;C27</f>
        <v>JONES       subtotal =</v>
      </c>
      <c r="H28" s="29">
        <f>SUM(H23:H27)</f>
        <v>12.5</v>
      </c>
      <c r="I28" s="29">
        <f aca="true" t="shared" si="5" ref="I28:BD28">SUM(I23:I27)</f>
        <v>0.71</v>
      </c>
      <c r="J28" s="29">
        <f t="shared" si="5"/>
        <v>0.71</v>
      </c>
      <c r="K28" s="29">
        <f t="shared" si="5"/>
        <v>0.1</v>
      </c>
      <c r="L28" s="29">
        <f t="shared" si="5"/>
        <v>0.02</v>
      </c>
      <c r="M28" s="29">
        <f t="shared" si="5"/>
        <v>0</v>
      </c>
      <c r="N28" s="29">
        <f t="shared" si="5"/>
        <v>0.09</v>
      </c>
      <c r="O28" s="29">
        <f t="shared" si="5"/>
        <v>0.45</v>
      </c>
      <c r="P28" s="29">
        <f t="shared" si="5"/>
        <v>0.32</v>
      </c>
      <c r="Q28" s="29">
        <f t="shared" si="5"/>
        <v>0.73</v>
      </c>
      <c r="R28" s="29">
        <f t="shared" si="5"/>
        <v>0.36</v>
      </c>
      <c r="S28" s="29">
        <f t="shared" si="5"/>
        <v>0.34</v>
      </c>
      <c r="T28" s="29">
        <f t="shared" si="5"/>
        <v>0.27</v>
      </c>
      <c r="U28" s="29">
        <f t="shared" si="5"/>
        <v>0.18000000000000002</v>
      </c>
      <c r="V28" s="29">
        <f t="shared" si="5"/>
        <v>0.55</v>
      </c>
      <c r="W28" s="29">
        <f t="shared" si="5"/>
        <v>0.53</v>
      </c>
      <c r="X28" s="29">
        <f t="shared" si="5"/>
        <v>0.56</v>
      </c>
      <c r="Y28" s="29">
        <f t="shared" si="5"/>
        <v>0.5</v>
      </c>
      <c r="Z28" s="29">
        <f t="shared" si="5"/>
        <v>0.22</v>
      </c>
      <c r="AA28" s="29">
        <f t="shared" si="5"/>
        <v>0.21</v>
      </c>
      <c r="AB28" s="29">
        <f t="shared" si="5"/>
        <v>0.21</v>
      </c>
      <c r="AC28" s="29">
        <f t="shared" si="5"/>
        <v>1.03</v>
      </c>
      <c r="AD28" s="29">
        <f t="shared" si="5"/>
        <v>0.83</v>
      </c>
      <c r="AE28" s="29">
        <f t="shared" si="5"/>
        <v>0.15000000000000002</v>
      </c>
      <c r="AF28" s="29">
        <f t="shared" si="5"/>
        <v>0.03</v>
      </c>
      <c r="AG28" s="29">
        <f t="shared" si="5"/>
        <v>0.03</v>
      </c>
      <c r="AH28" s="29">
        <f t="shared" si="5"/>
        <v>0.62</v>
      </c>
      <c r="AI28" s="29">
        <f t="shared" si="5"/>
        <v>0.46</v>
      </c>
      <c r="AJ28" s="29">
        <f t="shared" si="5"/>
        <v>0.03</v>
      </c>
      <c r="AK28" s="29">
        <f t="shared" si="5"/>
        <v>0.05</v>
      </c>
      <c r="AL28" s="29">
        <f t="shared" si="5"/>
        <v>0.09</v>
      </c>
      <c r="AM28" s="29">
        <f t="shared" si="5"/>
        <v>0.09</v>
      </c>
      <c r="AN28" s="29">
        <f t="shared" si="5"/>
        <v>0.09</v>
      </c>
      <c r="AO28" s="29">
        <f t="shared" si="5"/>
        <v>0.34</v>
      </c>
      <c r="AP28" s="29">
        <f t="shared" si="5"/>
        <v>0.37</v>
      </c>
      <c r="AQ28" s="29">
        <f t="shared" si="5"/>
        <v>0.42000000000000004</v>
      </c>
      <c r="AR28" s="29">
        <f t="shared" si="5"/>
        <v>0.43</v>
      </c>
      <c r="AS28" s="29">
        <f t="shared" si="5"/>
        <v>0.31</v>
      </c>
      <c r="AT28" s="29">
        <f t="shared" si="5"/>
        <v>0.07</v>
      </c>
      <c r="AU28" s="29">
        <f t="shared" si="5"/>
        <v>0</v>
      </c>
      <c r="AV28" s="29">
        <f t="shared" si="5"/>
        <v>0</v>
      </c>
      <c r="AW28" s="29">
        <f t="shared" si="5"/>
        <v>0</v>
      </c>
      <c r="AX28" s="29">
        <f t="shared" si="5"/>
        <v>0</v>
      </c>
      <c r="AY28" s="29">
        <f t="shared" si="5"/>
        <v>0</v>
      </c>
      <c r="AZ28" s="29">
        <f t="shared" si="5"/>
        <v>0</v>
      </c>
      <c r="BA28" s="29">
        <f t="shared" si="5"/>
        <v>0</v>
      </c>
      <c r="BB28" s="29">
        <f t="shared" si="5"/>
        <v>0</v>
      </c>
      <c r="BC28" s="29">
        <f t="shared" si="5"/>
        <v>0</v>
      </c>
      <c r="BD28" s="29">
        <f t="shared" si="5"/>
        <v>0</v>
      </c>
      <c r="BE28" s="30"/>
    </row>
    <row r="29" spans="2:56" ht="11.25">
      <c r="B29" s="1" t="s">
        <v>223</v>
      </c>
      <c r="C29" s="1" t="s">
        <v>224</v>
      </c>
      <c r="D29" s="1" t="s">
        <v>162</v>
      </c>
      <c r="E29" s="1" t="s">
        <v>181</v>
      </c>
      <c r="F29" s="1" t="s">
        <v>182</v>
      </c>
      <c r="G29" s="1" t="s">
        <v>25</v>
      </c>
      <c r="H29" s="6">
        <f aca="true" t="shared" si="6" ref="H29:H35">SUM(I29:BC29)</f>
        <v>1.06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>
        <v>0.53</v>
      </c>
      <c r="AP29" s="6">
        <v>0.53</v>
      </c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2:56" ht="11.25">
      <c r="B30" s="1" t="s">
        <v>223</v>
      </c>
      <c r="C30" s="1" t="s">
        <v>224</v>
      </c>
      <c r="D30" s="1" t="s">
        <v>162</v>
      </c>
      <c r="E30" s="1" t="s">
        <v>181</v>
      </c>
      <c r="F30" s="1" t="s">
        <v>182</v>
      </c>
      <c r="G30" s="1" t="s">
        <v>24</v>
      </c>
      <c r="H30" s="6">
        <f t="shared" si="6"/>
        <v>1.33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v>0.59</v>
      </c>
      <c r="AK30" s="6">
        <v>0.65</v>
      </c>
      <c r="AL30" s="6">
        <v>0.09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2:56" ht="11.25">
      <c r="B31" s="1" t="s">
        <v>223</v>
      </c>
      <c r="C31" s="1" t="s">
        <v>224</v>
      </c>
      <c r="D31" s="1" t="s">
        <v>162</v>
      </c>
      <c r="E31" s="1" t="s">
        <v>181</v>
      </c>
      <c r="F31" s="1" t="s">
        <v>182</v>
      </c>
      <c r="G31" s="1" t="s">
        <v>3</v>
      </c>
      <c r="H31" s="6">
        <f t="shared" si="6"/>
        <v>2.31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v>0.03</v>
      </c>
      <c r="AP31" s="6">
        <v>0.17</v>
      </c>
      <c r="AQ31" s="6">
        <v>0.14</v>
      </c>
      <c r="AR31" s="6">
        <v>0.18</v>
      </c>
      <c r="AS31" s="6">
        <v>0.17</v>
      </c>
      <c r="AT31" s="6">
        <v>0.2</v>
      </c>
      <c r="AU31" s="6">
        <v>0.18</v>
      </c>
      <c r="AV31" s="6">
        <v>0.18</v>
      </c>
      <c r="AW31" s="6">
        <v>0.19</v>
      </c>
      <c r="AX31" s="6">
        <v>0.17</v>
      </c>
      <c r="AY31" s="6">
        <v>0.2</v>
      </c>
      <c r="AZ31" s="6">
        <v>0.18</v>
      </c>
      <c r="BA31" s="6">
        <v>0.18</v>
      </c>
      <c r="BB31" s="6">
        <v>0.14</v>
      </c>
      <c r="BC31" s="6"/>
      <c r="BD31" s="6"/>
    </row>
    <row r="32" spans="2:56" ht="11.25">
      <c r="B32" s="1" t="s">
        <v>223</v>
      </c>
      <c r="C32" s="1" t="s">
        <v>224</v>
      </c>
      <c r="D32" s="1" t="s">
        <v>162</v>
      </c>
      <c r="E32" s="1" t="s">
        <v>181</v>
      </c>
      <c r="F32" s="1" t="s">
        <v>182</v>
      </c>
      <c r="G32" s="1" t="s">
        <v>2</v>
      </c>
      <c r="H32" s="6">
        <f t="shared" si="6"/>
        <v>4.540000000000001</v>
      </c>
      <c r="I32" s="6"/>
      <c r="J32" s="6"/>
      <c r="K32" s="6"/>
      <c r="L32" s="6"/>
      <c r="M32" s="6"/>
      <c r="N32" s="6"/>
      <c r="O32" s="6"/>
      <c r="P32" s="6"/>
      <c r="Q32" s="6">
        <v>0.21</v>
      </c>
      <c r="R32" s="6">
        <v>0.16</v>
      </c>
      <c r="S32" s="6">
        <v>0.15</v>
      </c>
      <c r="T32" s="6">
        <v>0.19</v>
      </c>
      <c r="U32" s="6">
        <v>0.18</v>
      </c>
      <c r="V32" s="6">
        <v>0.2</v>
      </c>
      <c r="W32" s="6">
        <v>0.2</v>
      </c>
      <c r="X32" s="6">
        <v>0.18</v>
      </c>
      <c r="Y32" s="6">
        <v>0.2</v>
      </c>
      <c r="Z32" s="6">
        <v>0.2</v>
      </c>
      <c r="AA32" s="6">
        <v>0.19</v>
      </c>
      <c r="AB32" s="6">
        <v>0.19</v>
      </c>
      <c r="AC32" s="6">
        <v>0.2</v>
      </c>
      <c r="AD32" s="6">
        <v>0.18</v>
      </c>
      <c r="AE32" s="6">
        <v>0.15</v>
      </c>
      <c r="AF32" s="6">
        <v>0.19</v>
      </c>
      <c r="AG32" s="6">
        <v>0.19</v>
      </c>
      <c r="AH32" s="6">
        <v>0.21</v>
      </c>
      <c r="AI32" s="6">
        <v>0.2</v>
      </c>
      <c r="AJ32" s="6">
        <v>0.19</v>
      </c>
      <c r="AK32" s="6">
        <v>0.2</v>
      </c>
      <c r="AL32" s="6">
        <v>0.19</v>
      </c>
      <c r="AM32" s="6">
        <v>0.2</v>
      </c>
      <c r="AN32" s="6">
        <v>0.19</v>
      </c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2:56" ht="11.25">
      <c r="B33" s="1" t="s">
        <v>223</v>
      </c>
      <c r="C33" s="1" t="s">
        <v>224</v>
      </c>
      <c r="D33" s="1" t="s">
        <v>162</v>
      </c>
      <c r="E33" s="1" t="s">
        <v>181</v>
      </c>
      <c r="F33" s="1" t="s">
        <v>182</v>
      </c>
      <c r="G33" s="1" t="s">
        <v>19</v>
      </c>
      <c r="H33" s="6">
        <f t="shared" si="6"/>
        <v>6.579999999999999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0.03</v>
      </c>
      <c r="AJ33" s="6">
        <v>1.54</v>
      </c>
      <c r="AK33" s="6">
        <v>0.24</v>
      </c>
      <c r="AL33" s="6">
        <v>0.24</v>
      </c>
      <c r="AM33" s="6">
        <v>0.56</v>
      </c>
      <c r="AN33" s="6">
        <v>0.21</v>
      </c>
      <c r="AO33" s="6">
        <v>0.03</v>
      </c>
      <c r="AP33" s="6">
        <v>0.11</v>
      </c>
      <c r="AQ33" s="6"/>
      <c r="AR33" s="6"/>
      <c r="AS33" s="6"/>
      <c r="AT33" s="6"/>
      <c r="AU33" s="6"/>
      <c r="AV33" s="6"/>
      <c r="AW33" s="6"/>
      <c r="AX33" s="6">
        <v>0.11</v>
      </c>
      <c r="AY33" s="6">
        <v>0.32</v>
      </c>
      <c r="AZ33" s="6">
        <v>1.25</v>
      </c>
      <c r="BA33" s="6">
        <v>1.07</v>
      </c>
      <c r="BB33" s="6">
        <v>0.87</v>
      </c>
      <c r="BC33" s="6"/>
      <c r="BD33" s="6"/>
    </row>
    <row r="34" spans="2:56" ht="11.25">
      <c r="B34" s="1" t="s">
        <v>223</v>
      </c>
      <c r="C34" s="1" t="s">
        <v>224</v>
      </c>
      <c r="D34" s="1" t="s">
        <v>162</v>
      </c>
      <c r="E34" s="1" t="s">
        <v>181</v>
      </c>
      <c r="F34" s="1" t="s">
        <v>182</v>
      </c>
      <c r="G34" s="1" t="s">
        <v>1</v>
      </c>
      <c r="H34" s="6">
        <f t="shared" si="6"/>
        <v>9.41</v>
      </c>
      <c r="I34" s="6">
        <v>1.27</v>
      </c>
      <c r="J34" s="6">
        <v>1.26</v>
      </c>
      <c r="K34" s="6">
        <v>1.02</v>
      </c>
      <c r="L34" s="6">
        <v>1.05</v>
      </c>
      <c r="M34" s="6">
        <v>1.45</v>
      </c>
      <c r="N34" s="6">
        <v>0.66</v>
      </c>
      <c r="O34" s="6">
        <v>0.87</v>
      </c>
      <c r="P34" s="6">
        <v>0.99</v>
      </c>
      <c r="Q34" s="6">
        <v>0.57</v>
      </c>
      <c r="R34" s="6"/>
      <c r="S34" s="6"/>
      <c r="T34" s="6">
        <v>0.18</v>
      </c>
      <c r="U34" s="6">
        <v>0.09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2:56" ht="11.25">
      <c r="B35" s="1" t="s">
        <v>223</v>
      </c>
      <c r="C35" s="1" t="s">
        <v>224</v>
      </c>
      <c r="D35" s="1" t="s">
        <v>162</v>
      </c>
      <c r="E35" s="1" t="s">
        <v>181</v>
      </c>
      <c r="F35" s="1" t="s">
        <v>182</v>
      </c>
      <c r="G35" s="1" t="s">
        <v>4</v>
      </c>
      <c r="H35" s="6">
        <f t="shared" si="6"/>
        <v>29.99999999999999</v>
      </c>
      <c r="I35" s="6">
        <v>0.24</v>
      </c>
      <c r="J35" s="6">
        <v>0.24</v>
      </c>
      <c r="K35" s="6">
        <v>0.25</v>
      </c>
      <c r="L35" s="6">
        <v>0.24</v>
      </c>
      <c r="M35" s="6">
        <v>0.24</v>
      </c>
      <c r="N35" s="6">
        <v>0.25</v>
      </c>
      <c r="O35" s="6">
        <v>0.24</v>
      </c>
      <c r="P35" s="6">
        <v>0.24</v>
      </c>
      <c r="Q35" s="6">
        <v>0.81</v>
      </c>
      <c r="R35" s="6">
        <v>0.64</v>
      </c>
      <c r="S35" s="6">
        <v>0.6</v>
      </c>
      <c r="T35" s="6">
        <v>0.74</v>
      </c>
      <c r="U35" s="6">
        <v>0.71</v>
      </c>
      <c r="V35" s="6">
        <v>0.78</v>
      </c>
      <c r="W35" s="6">
        <v>0.78</v>
      </c>
      <c r="X35" s="6">
        <v>0.71</v>
      </c>
      <c r="Y35" s="6">
        <v>0.78</v>
      </c>
      <c r="Z35" s="6">
        <v>0.78</v>
      </c>
      <c r="AA35" s="6">
        <v>0.74</v>
      </c>
      <c r="AB35" s="6">
        <v>0.74</v>
      </c>
      <c r="AC35" s="6">
        <v>0.78</v>
      </c>
      <c r="AD35" s="6">
        <v>0.67</v>
      </c>
      <c r="AE35" s="6">
        <v>0.57</v>
      </c>
      <c r="AF35" s="6">
        <v>0.71</v>
      </c>
      <c r="AG35" s="6">
        <v>0.71</v>
      </c>
      <c r="AH35" s="6">
        <v>0.82</v>
      </c>
      <c r="AI35" s="6">
        <v>0.78</v>
      </c>
      <c r="AJ35" s="6">
        <v>0.71</v>
      </c>
      <c r="AK35" s="6">
        <v>0.78</v>
      </c>
      <c r="AL35" s="6">
        <v>0.74</v>
      </c>
      <c r="AM35" s="6">
        <v>0.78</v>
      </c>
      <c r="AN35" s="6">
        <v>0.74</v>
      </c>
      <c r="AO35" s="6">
        <v>0.74</v>
      </c>
      <c r="AP35" s="6">
        <v>0.7</v>
      </c>
      <c r="AQ35" s="6">
        <v>0.6</v>
      </c>
      <c r="AR35" s="6">
        <v>0.74</v>
      </c>
      <c r="AS35" s="6">
        <v>0.7</v>
      </c>
      <c r="AT35" s="6">
        <v>0.81</v>
      </c>
      <c r="AU35" s="6">
        <v>0.74</v>
      </c>
      <c r="AV35" s="6">
        <v>0.74</v>
      </c>
      <c r="AW35" s="6">
        <v>0.77</v>
      </c>
      <c r="AX35" s="6">
        <v>0.7</v>
      </c>
      <c r="AY35" s="6">
        <v>0.81</v>
      </c>
      <c r="AZ35" s="6">
        <v>0.74</v>
      </c>
      <c r="BA35" s="6">
        <v>0.7</v>
      </c>
      <c r="BB35" s="6">
        <v>0.67</v>
      </c>
      <c r="BC35" s="6">
        <v>0.3</v>
      </c>
      <c r="BD35" s="6"/>
    </row>
    <row r="36" spans="2:57" s="27" customFormat="1" ht="12">
      <c r="B36" s="27" t="s">
        <v>223</v>
      </c>
      <c r="C36" s="27" t="s">
        <v>224</v>
      </c>
      <c r="G36" s="28" t="str">
        <f>+E35&amp;B35&amp;C35</f>
        <v>MORRIS      subtotal =</v>
      </c>
      <c r="H36" s="29">
        <f>SUM(H29:H35)</f>
        <v>55.22999999999999</v>
      </c>
      <c r="I36" s="33">
        <f aca="true" t="shared" si="7" ref="I36:BD36">SUM(I29:I35)</f>
        <v>1.51</v>
      </c>
      <c r="J36" s="33">
        <f t="shared" si="7"/>
        <v>1.5</v>
      </c>
      <c r="K36" s="33">
        <f t="shared" si="7"/>
        <v>1.27</v>
      </c>
      <c r="L36" s="33">
        <f t="shared" si="7"/>
        <v>1.29</v>
      </c>
      <c r="M36" s="33">
        <f t="shared" si="7"/>
        <v>1.69</v>
      </c>
      <c r="N36" s="29">
        <f t="shared" si="7"/>
        <v>0.91</v>
      </c>
      <c r="O36" s="29">
        <f t="shared" si="7"/>
        <v>1.1099999999999999</v>
      </c>
      <c r="P36" s="33">
        <f t="shared" si="7"/>
        <v>1.23</v>
      </c>
      <c r="Q36" s="33">
        <f t="shared" si="7"/>
        <v>1.5899999999999999</v>
      </c>
      <c r="R36" s="29">
        <f t="shared" si="7"/>
        <v>0.8</v>
      </c>
      <c r="S36" s="29">
        <f t="shared" si="7"/>
        <v>0.75</v>
      </c>
      <c r="T36" s="29">
        <f t="shared" si="7"/>
        <v>1.1099999999999999</v>
      </c>
      <c r="U36" s="29">
        <f t="shared" si="7"/>
        <v>0.98</v>
      </c>
      <c r="V36" s="29">
        <f t="shared" si="7"/>
        <v>0.98</v>
      </c>
      <c r="W36" s="29">
        <f t="shared" si="7"/>
        <v>0.98</v>
      </c>
      <c r="X36" s="29">
        <f t="shared" si="7"/>
        <v>0.8899999999999999</v>
      </c>
      <c r="Y36" s="29">
        <f t="shared" si="7"/>
        <v>0.98</v>
      </c>
      <c r="Z36" s="29">
        <f t="shared" si="7"/>
        <v>0.98</v>
      </c>
      <c r="AA36" s="29">
        <f t="shared" si="7"/>
        <v>0.9299999999999999</v>
      </c>
      <c r="AB36" s="29">
        <f t="shared" si="7"/>
        <v>0.9299999999999999</v>
      </c>
      <c r="AC36" s="29">
        <f t="shared" si="7"/>
        <v>0.98</v>
      </c>
      <c r="AD36" s="29">
        <f t="shared" si="7"/>
        <v>0.8500000000000001</v>
      </c>
      <c r="AE36" s="29">
        <f t="shared" si="7"/>
        <v>0.72</v>
      </c>
      <c r="AF36" s="29">
        <f t="shared" si="7"/>
        <v>0.8999999999999999</v>
      </c>
      <c r="AG36" s="29">
        <f t="shared" si="7"/>
        <v>0.8999999999999999</v>
      </c>
      <c r="AH36" s="29">
        <f t="shared" si="7"/>
        <v>1.03</v>
      </c>
      <c r="AI36" s="29">
        <f t="shared" si="7"/>
        <v>1.01</v>
      </c>
      <c r="AJ36" s="29">
        <f t="shared" si="7"/>
        <v>3.0300000000000002</v>
      </c>
      <c r="AK36" s="29">
        <f t="shared" si="7"/>
        <v>1.87</v>
      </c>
      <c r="AL36" s="29">
        <f t="shared" si="7"/>
        <v>1.26</v>
      </c>
      <c r="AM36" s="29">
        <f t="shared" si="7"/>
        <v>1.54</v>
      </c>
      <c r="AN36" s="29">
        <f t="shared" si="7"/>
        <v>1.1400000000000001</v>
      </c>
      <c r="AO36" s="33">
        <f t="shared" si="7"/>
        <v>1.33</v>
      </c>
      <c r="AP36" s="33">
        <f t="shared" si="7"/>
        <v>1.51</v>
      </c>
      <c r="AQ36" s="29">
        <f t="shared" si="7"/>
        <v>0.74</v>
      </c>
      <c r="AR36" s="29">
        <f t="shared" si="7"/>
        <v>0.9199999999999999</v>
      </c>
      <c r="AS36" s="29">
        <f t="shared" si="7"/>
        <v>0.87</v>
      </c>
      <c r="AT36" s="29">
        <f t="shared" si="7"/>
        <v>1.01</v>
      </c>
      <c r="AU36" s="29">
        <f t="shared" si="7"/>
        <v>0.9199999999999999</v>
      </c>
      <c r="AV36" s="29">
        <f t="shared" si="7"/>
        <v>0.9199999999999999</v>
      </c>
      <c r="AW36" s="29">
        <f t="shared" si="7"/>
        <v>0.96</v>
      </c>
      <c r="AX36" s="29">
        <f t="shared" si="7"/>
        <v>0.98</v>
      </c>
      <c r="AY36" s="33">
        <f t="shared" si="7"/>
        <v>1.33</v>
      </c>
      <c r="AZ36" s="33">
        <f t="shared" si="7"/>
        <v>2.17</v>
      </c>
      <c r="BA36" s="33">
        <f t="shared" si="7"/>
        <v>1.95</v>
      </c>
      <c r="BB36" s="33">
        <f t="shared" si="7"/>
        <v>1.6800000000000002</v>
      </c>
      <c r="BC36" s="29">
        <f t="shared" si="7"/>
        <v>0.3</v>
      </c>
      <c r="BD36" s="29">
        <f t="shared" si="7"/>
        <v>0</v>
      </c>
      <c r="BE36" s="30"/>
    </row>
    <row r="37" spans="2:56" ht="11.25">
      <c r="B37" s="1" t="s">
        <v>223</v>
      </c>
      <c r="C37" s="1" t="s">
        <v>224</v>
      </c>
      <c r="D37" s="1" t="s">
        <v>162</v>
      </c>
      <c r="E37" s="1" t="s">
        <v>183</v>
      </c>
      <c r="F37" s="1" t="s">
        <v>184</v>
      </c>
      <c r="G37" s="1" t="s">
        <v>6</v>
      </c>
      <c r="H37" s="6">
        <f aca="true" t="shared" si="8" ref="H37:H42">SUM(I37:BC37)</f>
        <v>0.06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0</v>
      </c>
      <c r="AB37" s="6">
        <v>0.06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2:56" ht="11.25">
      <c r="B38" s="1" t="s">
        <v>223</v>
      </c>
      <c r="C38" s="1" t="s">
        <v>224</v>
      </c>
      <c r="D38" s="1" t="s">
        <v>162</v>
      </c>
      <c r="E38" s="1" t="s">
        <v>183</v>
      </c>
      <c r="F38" s="1" t="s">
        <v>184</v>
      </c>
      <c r="G38" s="1" t="s">
        <v>5</v>
      </c>
      <c r="H38" s="6">
        <f t="shared" si="8"/>
        <v>0.07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v>0</v>
      </c>
      <c r="AB38" s="6">
        <v>0</v>
      </c>
      <c r="AC38" s="6">
        <v>0.01</v>
      </c>
      <c r="AD38" s="6">
        <v>0.01</v>
      </c>
      <c r="AE38" s="6">
        <v>0.01</v>
      </c>
      <c r="AF38" s="6">
        <v>0.01</v>
      </c>
      <c r="AG38" s="6">
        <v>0.01</v>
      </c>
      <c r="AH38" s="6">
        <v>0.01</v>
      </c>
      <c r="AI38" s="6">
        <v>0.01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2:56" ht="11.25">
      <c r="B39" s="1" t="s">
        <v>223</v>
      </c>
      <c r="C39" s="1" t="s">
        <v>224</v>
      </c>
      <c r="D39" s="1" t="s">
        <v>162</v>
      </c>
      <c r="E39" s="1" t="s">
        <v>183</v>
      </c>
      <c r="F39" s="1" t="s">
        <v>184</v>
      </c>
      <c r="G39" s="1" t="s">
        <v>38</v>
      </c>
      <c r="H39" s="6">
        <f t="shared" si="8"/>
        <v>0.6600000000000001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v>0.08</v>
      </c>
      <c r="AE39" s="6">
        <v>0.08</v>
      </c>
      <c r="AF39" s="6">
        <v>0.13</v>
      </c>
      <c r="AG39" s="6">
        <v>0.1</v>
      </c>
      <c r="AH39" s="6"/>
      <c r="AI39" s="6"/>
      <c r="AJ39" s="6"/>
      <c r="AK39" s="6"/>
      <c r="AL39" s="6"/>
      <c r="AM39" s="6">
        <v>0.01</v>
      </c>
      <c r="AN39" s="6">
        <v>0.06</v>
      </c>
      <c r="AO39" s="6">
        <v>0.06</v>
      </c>
      <c r="AP39" s="6">
        <v>0.06</v>
      </c>
      <c r="AQ39" s="6">
        <v>0.05</v>
      </c>
      <c r="AR39" s="6">
        <v>0.03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2:56" ht="11.25">
      <c r="B40" s="1" t="s">
        <v>223</v>
      </c>
      <c r="C40" s="1" t="s">
        <v>224</v>
      </c>
      <c r="D40" s="1" t="s">
        <v>162</v>
      </c>
      <c r="E40" s="1" t="s">
        <v>183</v>
      </c>
      <c r="F40" s="1" t="s">
        <v>184</v>
      </c>
      <c r="G40" s="1" t="s">
        <v>39</v>
      </c>
      <c r="H40" s="6">
        <f t="shared" si="8"/>
        <v>0.9600000000000002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v>0.39</v>
      </c>
      <c r="AD40" s="6">
        <v>0.19</v>
      </c>
      <c r="AE40" s="6">
        <v>0.07</v>
      </c>
      <c r="AF40" s="6">
        <v>0.09</v>
      </c>
      <c r="AG40" s="6">
        <v>0.06</v>
      </c>
      <c r="AH40" s="6"/>
      <c r="AI40" s="6"/>
      <c r="AJ40" s="6"/>
      <c r="AK40" s="6"/>
      <c r="AL40" s="6"/>
      <c r="AM40" s="6">
        <v>0.02</v>
      </c>
      <c r="AN40" s="6">
        <v>0.03</v>
      </c>
      <c r="AO40" s="6">
        <v>0.03</v>
      </c>
      <c r="AP40" s="6">
        <v>0.03</v>
      </c>
      <c r="AQ40" s="6">
        <v>0.02</v>
      </c>
      <c r="AR40" s="6">
        <v>0.03</v>
      </c>
      <c r="AS40" s="6">
        <v>0</v>
      </c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2:56" ht="11.25">
      <c r="B41" s="1" t="s">
        <v>223</v>
      </c>
      <c r="C41" s="1" t="s">
        <v>224</v>
      </c>
      <c r="D41" s="1" t="s">
        <v>162</v>
      </c>
      <c r="E41" s="1" t="s">
        <v>183</v>
      </c>
      <c r="F41" s="1" t="s">
        <v>184</v>
      </c>
      <c r="G41" s="1" t="s">
        <v>31</v>
      </c>
      <c r="H41" s="6">
        <f t="shared" si="8"/>
        <v>1.8699999999999999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>
        <v>0.02</v>
      </c>
      <c r="AE41" s="6">
        <v>0.32</v>
      </c>
      <c r="AF41" s="6">
        <v>0.4</v>
      </c>
      <c r="AG41" s="6">
        <v>0.06</v>
      </c>
      <c r="AH41" s="6">
        <v>0.24</v>
      </c>
      <c r="AI41" s="6">
        <v>0.59</v>
      </c>
      <c r="AJ41" s="6">
        <v>0.24</v>
      </c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2:56" ht="11.25">
      <c r="B42" s="1" t="s">
        <v>223</v>
      </c>
      <c r="C42" s="1" t="s">
        <v>224</v>
      </c>
      <c r="D42" s="1" t="s">
        <v>162</v>
      </c>
      <c r="E42" s="1" t="s">
        <v>183</v>
      </c>
      <c r="F42" s="1" t="s">
        <v>184</v>
      </c>
      <c r="G42" s="1" t="s">
        <v>36</v>
      </c>
      <c r="H42" s="6">
        <f t="shared" si="8"/>
        <v>2.13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>
        <v>0.05</v>
      </c>
      <c r="AN42" s="6">
        <v>0.5</v>
      </c>
      <c r="AO42" s="6">
        <v>0.5</v>
      </c>
      <c r="AP42" s="6">
        <v>0.47</v>
      </c>
      <c r="AQ42" s="6">
        <v>0.4</v>
      </c>
      <c r="AR42" s="6">
        <v>0.21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2:57" s="27" customFormat="1" ht="12">
      <c r="B43" s="27" t="s">
        <v>223</v>
      </c>
      <c r="C43" s="27" t="s">
        <v>224</v>
      </c>
      <c r="G43" s="28" t="str">
        <f>+E42&amp;B42&amp;C42</f>
        <v>NELSON      subtotal =</v>
      </c>
      <c r="H43" s="29">
        <f>SUM(H37:H42)</f>
        <v>5.75</v>
      </c>
      <c r="I43" s="29">
        <f aca="true" t="shared" si="9" ref="I43:BD43">SUM(I37:I42)</f>
        <v>0</v>
      </c>
      <c r="J43" s="29">
        <f t="shared" si="9"/>
        <v>0</v>
      </c>
      <c r="K43" s="29">
        <f t="shared" si="9"/>
        <v>0</v>
      </c>
      <c r="L43" s="29">
        <f t="shared" si="9"/>
        <v>0</v>
      </c>
      <c r="M43" s="29">
        <f t="shared" si="9"/>
        <v>0</v>
      </c>
      <c r="N43" s="29">
        <f t="shared" si="9"/>
        <v>0</v>
      </c>
      <c r="O43" s="29">
        <f t="shared" si="9"/>
        <v>0</v>
      </c>
      <c r="P43" s="29">
        <f t="shared" si="9"/>
        <v>0</v>
      </c>
      <c r="Q43" s="29">
        <f t="shared" si="9"/>
        <v>0</v>
      </c>
      <c r="R43" s="29">
        <f t="shared" si="9"/>
        <v>0</v>
      </c>
      <c r="S43" s="29">
        <f t="shared" si="9"/>
        <v>0</v>
      </c>
      <c r="T43" s="29">
        <f t="shared" si="9"/>
        <v>0</v>
      </c>
      <c r="U43" s="29">
        <f t="shared" si="9"/>
        <v>0</v>
      </c>
      <c r="V43" s="29">
        <f t="shared" si="9"/>
        <v>0</v>
      </c>
      <c r="W43" s="29">
        <f t="shared" si="9"/>
        <v>0</v>
      </c>
      <c r="X43" s="29">
        <f t="shared" si="9"/>
        <v>0</v>
      </c>
      <c r="Y43" s="29">
        <f t="shared" si="9"/>
        <v>0</v>
      </c>
      <c r="Z43" s="29">
        <f t="shared" si="9"/>
        <v>0</v>
      </c>
      <c r="AA43" s="29">
        <f t="shared" si="9"/>
        <v>0</v>
      </c>
      <c r="AB43" s="29">
        <f t="shared" si="9"/>
        <v>0.06</v>
      </c>
      <c r="AC43" s="29">
        <f t="shared" si="9"/>
        <v>0.4</v>
      </c>
      <c r="AD43" s="29">
        <f t="shared" si="9"/>
        <v>0.30000000000000004</v>
      </c>
      <c r="AE43" s="29">
        <f t="shared" si="9"/>
        <v>0.48</v>
      </c>
      <c r="AF43" s="29">
        <f t="shared" si="9"/>
        <v>0.63</v>
      </c>
      <c r="AG43" s="29">
        <f t="shared" si="9"/>
        <v>0.22999999999999998</v>
      </c>
      <c r="AH43" s="29">
        <f t="shared" si="9"/>
        <v>0.25</v>
      </c>
      <c r="AI43" s="29">
        <f t="shared" si="9"/>
        <v>0.6</v>
      </c>
      <c r="AJ43" s="29">
        <f t="shared" si="9"/>
        <v>0.24</v>
      </c>
      <c r="AK43" s="29">
        <f t="shared" si="9"/>
        <v>0</v>
      </c>
      <c r="AL43" s="29">
        <f t="shared" si="9"/>
        <v>0</v>
      </c>
      <c r="AM43" s="29">
        <f t="shared" si="9"/>
        <v>0.08</v>
      </c>
      <c r="AN43" s="29">
        <f t="shared" si="9"/>
        <v>0.59</v>
      </c>
      <c r="AO43" s="29">
        <f t="shared" si="9"/>
        <v>0.59</v>
      </c>
      <c r="AP43" s="29">
        <f t="shared" si="9"/>
        <v>0.5599999999999999</v>
      </c>
      <c r="AQ43" s="29">
        <f t="shared" si="9"/>
        <v>0.47000000000000003</v>
      </c>
      <c r="AR43" s="29">
        <f t="shared" si="9"/>
        <v>0.27</v>
      </c>
      <c r="AS43" s="29">
        <f t="shared" si="9"/>
        <v>0</v>
      </c>
      <c r="AT43" s="29">
        <f t="shared" si="9"/>
        <v>0</v>
      </c>
      <c r="AU43" s="29">
        <f t="shared" si="9"/>
        <v>0</v>
      </c>
      <c r="AV43" s="29">
        <f t="shared" si="9"/>
        <v>0</v>
      </c>
      <c r="AW43" s="29">
        <f t="shared" si="9"/>
        <v>0</v>
      </c>
      <c r="AX43" s="29">
        <f t="shared" si="9"/>
        <v>0</v>
      </c>
      <c r="AY43" s="29">
        <f t="shared" si="9"/>
        <v>0</v>
      </c>
      <c r="AZ43" s="29">
        <f t="shared" si="9"/>
        <v>0</v>
      </c>
      <c r="BA43" s="29">
        <f t="shared" si="9"/>
        <v>0</v>
      </c>
      <c r="BB43" s="29">
        <f t="shared" si="9"/>
        <v>0</v>
      </c>
      <c r="BC43" s="29">
        <f t="shared" si="9"/>
        <v>0</v>
      </c>
      <c r="BD43" s="29">
        <f t="shared" si="9"/>
        <v>0</v>
      </c>
      <c r="BE43" s="30"/>
    </row>
    <row r="44" spans="2:56" ht="11.25">
      <c r="B44" s="1" t="s">
        <v>223</v>
      </c>
      <c r="C44" s="1" t="s">
        <v>224</v>
      </c>
      <c r="D44" s="1" t="s">
        <v>162</v>
      </c>
      <c r="E44" s="1" t="s">
        <v>187</v>
      </c>
      <c r="F44" s="1" t="s">
        <v>188</v>
      </c>
      <c r="G44" s="1" t="s">
        <v>13</v>
      </c>
      <c r="H44" s="6">
        <f>SUM(I44:BC44)</f>
        <v>0.65</v>
      </c>
      <c r="I44" s="6">
        <v>0.65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2:57" s="27" customFormat="1" ht="12">
      <c r="B45" s="27" t="s">
        <v>223</v>
      </c>
      <c r="C45" s="27" t="s">
        <v>224</v>
      </c>
      <c r="G45" s="28" t="str">
        <f>+E44&amp;B44&amp;C44</f>
        <v>PAUL        subtotal =</v>
      </c>
      <c r="H45" s="29">
        <f>SUM(H44)</f>
        <v>0.65</v>
      </c>
      <c r="I45" s="29">
        <f aca="true" t="shared" si="10" ref="I45:BD45">SUM(I44)</f>
        <v>0.65</v>
      </c>
      <c r="J45" s="29">
        <f t="shared" si="10"/>
        <v>0</v>
      </c>
      <c r="K45" s="29">
        <f t="shared" si="10"/>
        <v>0</v>
      </c>
      <c r="L45" s="29">
        <f t="shared" si="10"/>
        <v>0</v>
      </c>
      <c r="M45" s="29">
        <f t="shared" si="10"/>
        <v>0</v>
      </c>
      <c r="N45" s="29">
        <f t="shared" si="10"/>
        <v>0</v>
      </c>
      <c r="O45" s="29">
        <f t="shared" si="10"/>
        <v>0</v>
      </c>
      <c r="P45" s="29">
        <f t="shared" si="10"/>
        <v>0</v>
      </c>
      <c r="Q45" s="29">
        <f t="shared" si="10"/>
        <v>0</v>
      </c>
      <c r="R45" s="29">
        <f t="shared" si="10"/>
        <v>0</v>
      </c>
      <c r="S45" s="29">
        <f t="shared" si="10"/>
        <v>0</v>
      </c>
      <c r="T45" s="29">
        <f t="shared" si="10"/>
        <v>0</v>
      </c>
      <c r="U45" s="29">
        <f t="shared" si="10"/>
        <v>0</v>
      </c>
      <c r="V45" s="29">
        <f t="shared" si="10"/>
        <v>0</v>
      </c>
      <c r="W45" s="29">
        <f t="shared" si="10"/>
        <v>0</v>
      </c>
      <c r="X45" s="29">
        <f t="shared" si="10"/>
        <v>0</v>
      </c>
      <c r="Y45" s="29">
        <f t="shared" si="10"/>
        <v>0</v>
      </c>
      <c r="Z45" s="29">
        <f t="shared" si="10"/>
        <v>0</v>
      </c>
      <c r="AA45" s="29">
        <f t="shared" si="10"/>
        <v>0</v>
      </c>
      <c r="AB45" s="29">
        <f t="shared" si="10"/>
        <v>0</v>
      </c>
      <c r="AC45" s="29">
        <f t="shared" si="10"/>
        <v>0</v>
      </c>
      <c r="AD45" s="29">
        <f t="shared" si="10"/>
        <v>0</v>
      </c>
      <c r="AE45" s="29">
        <f t="shared" si="10"/>
        <v>0</v>
      </c>
      <c r="AF45" s="29">
        <f t="shared" si="10"/>
        <v>0</v>
      </c>
      <c r="AG45" s="29">
        <f t="shared" si="10"/>
        <v>0</v>
      </c>
      <c r="AH45" s="29">
        <f t="shared" si="10"/>
        <v>0</v>
      </c>
      <c r="AI45" s="29">
        <f t="shared" si="10"/>
        <v>0</v>
      </c>
      <c r="AJ45" s="29">
        <f t="shared" si="10"/>
        <v>0</v>
      </c>
      <c r="AK45" s="29">
        <f t="shared" si="10"/>
        <v>0</v>
      </c>
      <c r="AL45" s="29">
        <f t="shared" si="10"/>
        <v>0</v>
      </c>
      <c r="AM45" s="29">
        <f t="shared" si="10"/>
        <v>0</v>
      </c>
      <c r="AN45" s="29">
        <f t="shared" si="10"/>
        <v>0</v>
      </c>
      <c r="AO45" s="29">
        <f t="shared" si="10"/>
        <v>0</v>
      </c>
      <c r="AP45" s="29">
        <f t="shared" si="10"/>
        <v>0</v>
      </c>
      <c r="AQ45" s="29">
        <f t="shared" si="10"/>
        <v>0</v>
      </c>
      <c r="AR45" s="29">
        <f t="shared" si="10"/>
        <v>0</v>
      </c>
      <c r="AS45" s="29">
        <f t="shared" si="10"/>
        <v>0</v>
      </c>
      <c r="AT45" s="29">
        <f t="shared" si="10"/>
        <v>0</v>
      </c>
      <c r="AU45" s="29">
        <f t="shared" si="10"/>
        <v>0</v>
      </c>
      <c r="AV45" s="29">
        <f t="shared" si="10"/>
        <v>0</v>
      </c>
      <c r="AW45" s="29">
        <f t="shared" si="10"/>
        <v>0</v>
      </c>
      <c r="AX45" s="29">
        <f t="shared" si="10"/>
        <v>0</v>
      </c>
      <c r="AY45" s="29">
        <f t="shared" si="10"/>
        <v>0</v>
      </c>
      <c r="AZ45" s="29">
        <f t="shared" si="10"/>
        <v>0</v>
      </c>
      <c r="BA45" s="29">
        <f t="shared" si="10"/>
        <v>0</v>
      </c>
      <c r="BB45" s="29">
        <f t="shared" si="10"/>
        <v>0</v>
      </c>
      <c r="BC45" s="29">
        <f t="shared" si="10"/>
        <v>0</v>
      </c>
      <c r="BD45" s="29">
        <f t="shared" si="10"/>
        <v>0</v>
      </c>
      <c r="BE45" s="30"/>
    </row>
    <row r="46" spans="2:56" ht="11.25">
      <c r="B46" s="1" t="s">
        <v>223</v>
      </c>
      <c r="C46" s="1" t="s">
        <v>224</v>
      </c>
      <c r="D46" s="1" t="s">
        <v>162</v>
      </c>
      <c r="E46" s="1" t="s">
        <v>212</v>
      </c>
      <c r="F46" s="1" t="s">
        <v>213</v>
      </c>
      <c r="G46" s="1" t="s">
        <v>9</v>
      </c>
      <c r="H46" s="6">
        <f>SUM(I46:BC46)</f>
        <v>1.57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v>0.08</v>
      </c>
      <c r="W46" s="6">
        <v>0.11</v>
      </c>
      <c r="X46" s="6">
        <v>0.67</v>
      </c>
      <c r="Y46" s="6">
        <v>0.71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2:56" ht="11.25">
      <c r="B47" s="1" t="s">
        <v>223</v>
      </c>
      <c r="C47" s="1" t="s">
        <v>224</v>
      </c>
      <c r="D47" s="1" t="s">
        <v>162</v>
      </c>
      <c r="E47" s="1" t="s">
        <v>212</v>
      </c>
      <c r="F47" s="1" t="s">
        <v>213</v>
      </c>
      <c r="G47" s="1" t="s">
        <v>10</v>
      </c>
      <c r="H47" s="6">
        <f>SUM(I47:BC47)</f>
        <v>3.4099999999999997</v>
      </c>
      <c r="I47" s="6"/>
      <c r="J47" s="6"/>
      <c r="K47" s="6"/>
      <c r="L47" s="6"/>
      <c r="M47" s="6"/>
      <c r="N47" s="6"/>
      <c r="O47" s="6"/>
      <c r="P47" s="6"/>
      <c r="Q47" s="6">
        <v>0.33</v>
      </c>
      <c r="R47" s="6">
        <v>0.26</v>
      </c>
      <c r="S47" s="6">
        <v>0.25</v>
      </c>
      <c r="T47" s="6">
        <v>0.3</v>
      </c>
      <c r="U47" s="6">
        <v>0.47</v>
      </c>
      <c r="V47" s="6">
        <v>0.61</v>
      </c>
      <c r="W47" s="6">
        <v>0.61</v>
      </c>
      <c r="X47" s="6">
        <v>0.55</v>
      </c>
      <c r="Y47" s="6">
        <v>0.03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2:56" ht="11.25">
      <c r="B48" s="1" t="s">
        <v>223</v>
      </c>
      <c r="C48" s="1" t="s">
        <v>224</v>
      </c>
      <c r="D48" s="1" t="s">
        <v>162</v>
      </c>
      <c r="E48" s="1" t="s">
        <v>212</v>
      </c>
      <c r="F48" s="1" t="s">
        <v>213</v>
      </c>
      <c r="G48" s="1" t="s">
        <v>7</v>
      </c>
      <c r="H48" s="6">
        <f>SUM(I48:BC48)</f>
        <v>4.49</v>
      </c>
      <c r="I48" s="6"/>
      <c r="J48" s="6"/>
      <c r="K48" s="6"/>
      <c r="L48" s="6"/>
      <c r="M48" s="6"/>
      <c r="N48" s="6">
        <v>0.07</v>
      </c>
      <c r="O48" s="6">
        <v>0.06</v>
      </c>
      <c r="P48" s="6">
        <v>0.06</v>
      </c>
      <c r="Q48" s="6">
        <v>0.09</v>
      </c>
      <c r="R48" s="6">
        <v>0.02</v>
      </c>
      <c r="S48" s="6">
        <v>0.01</v>
      </c>
      <c r="T48" s="6">
        <v>0.02</v>
      </c>
      <c r="U48" s="6">
        <v>0.02</v>
      </c>
      <c r="V48" s="6">
        <v>0.14</v>
      </c>
      <c r="W48" s="6">
        <v>0.14</v>
      </c>
      <c r="X48" s="6">
        <v>0.13</v>
      </c>
      <c r="Y48" s="6">
        <v>0.21</v>
      </c>
      <c r="Z48" s="6">
        <v>0.32</v>
      </c>
      <c r="AA48" s="6">
        <v>0.28</v>
      </c>
      <c r="AB48" s="6">
        <v>0.12</v>
      </c>
      <c r="AC48" s="6">
        <v>0.08</v>
      </c>
      <c r="AD48" s="6">
        <v>0.07</v>
      </c>
      <c r="AE48" s="6">
        <v>0.06</v>
      </c>
      <c r="AF48" s="6">
        <v>0.07</v>
      </c>
      <c r="AG48" s="6">
        <v>0.18</v>
      </c>
      <c r="AH48" s="6">
        <v>0.21</v>
      </c>
      <c r="AI48" s="6">
        <v>0.06</v>
      </c>
      <c r="AJ48" s="6">
        <v>0.05</v>
      </c>
      <c r="AK48" s="6">
        <v>0.04</v>
      </c>
      <c r="AL48" s="6">
        <v>0.05</v>
      </c>
      <c r="AM48" s="6">
        <v>0.13</v>
      </c>
      <c r="AN48" s="6">
        <v>0.21</v>
      </c>
      <c r="AO48" s="6">
        <v>0.38</v>
      </c>
      <c r="AP48" s="6">
        <v>0.37</v>
      </c>
      <c r="AQ48" s="6">
        <v>0.33</v>
      </c>
      <c r="AR48" s="6">
        <v>0.4</v>
      </c>
      <c r="AS48" s="6">
        <v>0.11</v>
      </c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2:56" ht="11.25">
      <c r="B49" s="1" t="s">
        <v>223</v>
      </c>
      <c r="C49" s="1" t="s">
        <v>224</v>
      </c>
      <c r="D49" s="1" t="s">
        <v>162</v>
      </c>
      <c r="E49" s="1" t="s">
        <v>212</v>
      </c>
      <c r="F49" s="1" t="s">
        <v>213</v>
      </c>
      <c r="G49" s="1" t="s">
        <v>6</v>
      </c>
      <c r="H49" s="6">
        <f>SUM(I49:BC49)</f>
        <v>5.05</v>
      </c>
      <c r="I49" s="6"/>
      <c r="J49" s="6"/>
      <c r="K49" s="6"/>
      <c r="L49" s="6">
        <v>0.09</v>
      </c>
      <c r="M49" s="6">
        <v>0.11</v>
      </c>
      <c r="N49" s="6">
        <v>0.12</v>
      </c>
      <c r="O49" s="6">
        <v>0.11</v>
      </c>
      <c r="P49" s="6">
        <v>0.11</v>
      </c>
      <c r="Q49" s="6">
        <v>0.1</v>
      </c>
      <c r="R49" s="6">
        <v>0.08</v>
      </c>
      <c r="S49" s="6">
        <v>0.08</v>
      </c>
      <c r="T49" s="6">
        <v>0.09</v>
      </c>
      <c r="U49" s="6">
        <v>0.21</v>
      </c>
      <c r="V49" s="6">
        <v>0.24</v>
      </c>
      <c r="W49" s="6">
        <v>0.24</v>
      </c>
      <c r="X49" s="6">
        <v>0.21</v>
      </c>
      <c r="Y49" s="6">
        <v>0.24</v>
      </c>
      <c r="Z49" s="6">
        <v>0.24</v>
      </c>
      <c r="AA49" s="6">
        <v>0.22</v>
      </c>
      <c r="AB49" s="6">
        <v>0.22</v>
      </c>
      <c r="AC49" s="6">
        <v>0.17</v>
      </c>
      <c r="AD49" s="6">
        <v>0.15</v>
      </c>
      <c r="AE49" s="6">
        <v>0.12</v>
      </c>
      <c r="AF49" s="6">
        <v>0.15</v>
      </c>
      <c r="AG49" s="6">
        <v>0.2</v>
      </c>
      <c r="AH49" s="6">
        <v>0.33</v>
      </c>
      <c r="AI49" s="6">
        <v>0.31</v>
      </c>
      <c r="AJ49" s="6">
        <v>0.28</v>
      </c>
      <c r="AK49" s="6">
        <v>0.31</v>
      </c>
      <c r="AL49" s="6">
        <v>0.29</v>
      </c>
      <c r="AM49" s="6">
        <v>0.03</v>
      </c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2:56" ht="11.25">
      <c r="B50" s="1" t="s">
        <v>223</v>
      </c>
      <c r="C50" s="1" t="s">
        <v>224</v>
      </c>
      <c r="D50" s="1" t="s">
        <v>162</v>
      </c>
      <c r="E50" s="1" t="s">
        <v>212</v>
      </c>
      <c r="F50" s="1" t="s">
        <v>213</v>
      </c>
      <c r="G50" s="1" t="s">
        <v>8</v>
      </c>
      <c r="H50" s="6">
        <f>SUM(I50:BC50)</f>
        <v>6.59</v>
      </c>
      <c r="I50" s="6"/>
      <c r="J50" s="6"/>
      <c r="K50" s="6"/>
      <c r="L50" s="6"/>
      <c r="M50" s="6"/>
      <c r="N50" s="6">
        <v>0</v>
      </c>
      <c r="O50" s="6">
        <v>0.01</v>
      </c>
      <c r="P50" s="6">
        <v>0.01</v>
      </c>
      <c r="Q50" s="6">
        <v>0.01</v>
      </c>
      <c r="R50" s="6">
        <v>0.01</v>
      </c>
      <c r="S50" s="6">
        <v>0.01</v>
      </c>
      <c r="T50" s="6">
        <v>0.01</v>
      </c>
      <c r="U50" s="6">
        <v>0.01</v>
      </c>
      <c r="V50" s="6">
        <v>0.18</v>
      </c>
      <c r="W50" s="6">
        <v>0.18</v>
      </c>
      <c r="X50" s="6">
        <v>0.16</v>
      </c>
      <c r="Y50" s="6">
        <v>0.18</v>
      </c>
      <c r="Z50" s="6">
        <v>0.18</v>
      </c>
      <c r="AA50" s="6">
        <v>0.17</v>
      </c>
      <c r="AB50" s="6">
        <v>0.17</v>
      </c>
      <c r="AC50" s="6">
        <v>0.18</v>
      </c>
      <c r="AD50" s="6">
        <v>0.16</v>
      </c>
      <c r="AE50" s="6">
        <v>0.13</v>
      </c>
      <c r="AF50" s="6">
        <v>0.16</v>
      </c>
      <c r="AG50" s="6">
        <v>0.16</v>
      </c>
      <c r="AH50" s="6">
        <v>0.19</v>
      </c>
      <c r="AI50" s="6">
        <v>0.25</v>
      </c>
      <c r="AJ50" s="6">
        <v>0.28</v>
      </c>
      <c r="AK50" s="6">
        <v>0.26</v>
      </c>
      <c r="AL50" s="6">
        <v>0.17</v>
      </c>
      <c r="AM50" s="6">
        <v>0.18</v>
      </c>
      <c r="AN50" s="6">
        <v>0.17</v>
      </c>
      <c r="AO50" s="6">
        <v>0.17</v>
      </c>
      <c r="AP50" s="6">
        <v>0.16</v>
      </c>
      <c r="AQ50" s="6">
        <v>0.14</v>
      </c>
      <c r="AR50" s="6">
        <v>0.17</v>
      </c>
      <c r="AS50" s="6">
        <v>0.16</v>
      </c>
      <c r="AT50" s="6">
        <v>0.19</v>
      </c>
      <c r="AU50" s="6"/>
      <c r="AV50" s="6"/>
      <c r="AW50" s="6">
        <v>0.2</v>
      </c>
      <c r="AX50" s="6">
        <v>1.01</v>
      </c>
      <c r="AY50" s="6">
        <v>0.81</v>
      </c>
      <c r="AZ50" s="6"/>
      <c r="BA50" s="6"/>
      <c r="BB50" s="6"/>
      <c r="BC50" s="6"/>
      <c r="BD50" s="6"/>
    </row>
    <row r="51" spans="2:57" s="27" customFormat="1" ht="12">
      <c r="B51" s="27" t="s">
        <v>223</v>
      </c>
      <c r="C51" s="27" t="s">
        <v>224</v>
      </c>
      <c r="G51" s="28" t="str">
        <f>+E50&amp;B50&amp;C50</f>
        <v>VANKIRK     subtotal =</v>
      </c>
      <c r="H51" s="29">
        <f>SUM(H46:H50)</f>
        <v>21.11</v>
      </c>
      <c r="I51" s="29">
        <f aca="true" t="shared" si="11" ref="I51:BD51">SUM(I46:I50)</f>
        <v>0</v>
      </c>
      <c r="J51" s="29">
        <f t="shared" si="11"/>
        <v>0</v>
      </c>
      <c r="K51" s="29">
        <f t="shared" si="11"/>
        <v>0</v>
      </c>
      <c r="L51" s="29">
        <f t="shared" si="11"/>
        <v>0.09</v>
      </c>
      <c r="M51" s="29">
        <f t="shared" si="11"/>
        <v>0.11</v>
      </c>
      <c r="N51" s="29">
        <f t="shared" si="11"/>
        <v>0.19</v>
      </c>
      <c r="O51" s="29">
        <f t="shared" si="11"/>
        <v>0.18</v>
      </c>
      <c r="P51" s="29">
        <f t="shared" si="11"/>
        <v>0.18</v>
      </c>
      <c r="Q51" s="29">
        <f t="shared" si="11"/>
        <v>0.53</v>
      </c>
      <c r="R51" s="29">
        <f t="shared" si="11"/>
        <v>0.37000000000000005</v>
      </c>
      <c r="S51" s="29">
        <f t="shared" si="11"/>
        <v>0.35000000000000003</v>
      </c>
      <c r="T51" s="29">
        <f t="shared" si="11"/>
        <v>0.42000000000000004</v>
      </c>
      <c r="U51" s="29">
        <f t="shared" si="11"/>
        <v>0.71</v>
      </c>
      <c r="V51" s="33">
        <f t="shared" si="11"/>
        <v>1.2499999999999998</v>
      </c>
      <c r="W51" s="33">
        <f t="shared" si="11"/>
        <v>1.28</v>
      </c>
      <c r="X51" s="33">
        <f t="shared" si="11"/>
        <v>1.72</v>
      </c>
      <c r="Y51" s="33">
        <f t="shared" si="11"/>
        <v>1.3699999999999999</v>
      </c>
      <c r="Z51" s="29">
        <f t="shared" si="11"/>
        <v>0.74</v>
      </c>
      <c r="AA51" s="29">
        <f t="shared" si="11"/>
        <v>0.67</v>
      </c>
      <c r="AB51" s="29">
        <f t="shared" si="11"/>
        <v>0.51</v>
      </c>
      <c r="AC51" s="29">
        <f t="shared" si="11"/>
        <v>0.43</v>
      </c>
      <c r="AD51" s="29">
        <f t="shared" si="11"/>
        <v>0.38</v>
      </c>
      <c r="AE51" s="29">
        <f t="shared" si="11"/>
        <v>0.31</v>
      </c>
      <c r="AF51" s="29">
        <f t="shared" si="11"/>
        <v>0.38</v>
      </c>
      <c r="AG51" s="29">
        <f t="shared" si="11"/>
        <v>0.54</v>
      </c>
      <c r="AH51" s="29">
        <f t="shared" si="11"/>
        <v>0.73</v>
      </c>
      <c r="AI51" s="29">
        <f t="shared" si="11"/>
        <v>0.62</v>
      </c>
      <c r="AJ51" s="29">
        <f t="shared" si="11"/>
        <v>0.6100000000000001</v>
      </c>
      <c r="AK51" s="29">
        <f t="shared" si="11"/>
        <v>0.61</v>
      </c>
      <c r="AL51" s="29">
        <f t="shared" si="11"/>
        <v>0.51</v>
      </c>
      <c r="AM51" s="29">
        <f t="shared" si="11"/>
        <v>0.33999999999999997</v>
      </c>
      <c r="AN51" s="29">
        <f t="shared" si="11"/>
        <v>0.38</v>
      </c>
      <c r="AO51" s="29">
        <f t="shared" si="11"/>
        <v>0.55</v>
      </c>
      <c r="AP51" s="29">
        <f t="shared" si="11"/>
        <v>0.53</v>
      </c>
      <c r="AQ51" s="29">
        <f t="shared" si="11"/>
        <v>0.47000000000000003</v>
      </c>
      <c r="AR51" s="29">
        <f t="shared" si="11"/>
        <v>0.5700000000000001</v>
      </c>
      <c r="AS51" s="29">
        <f t="shared" si="11"/>
        <v>0.27</v>
      </c>
      <c r="AT51" s="29">
        <f t="shared" si="11"/>
        <v>0.19</v>
      </c>
      <c r="AU51" s="29">
        <f t="shared" si="11"/>
        <v>0</v>
      </c>
      <c r="AV51" s="29">
        <f t="shared" si="11"/>
        <v>0</v>
      </c>
      <c r="AW51" s="29">
        <f t="shared" si="11"/>
        <v>0.2</v>
      </c>
      <c r="AX51" s="29">
        <f t="shared" si="11"/>
        <v>1.01</v>
      </c>
      <c r="AY51" s="29">
        <f t="shared" si="11"/>
        <v>0.81</v>
      </c>
      <c r="AZ51" s="29">
        <f t="shared" si="11"/>
        <v>0</v>
      </c>
      <c r="BA51" s="29">
        <f t="shared" si="11"/>
        <v>0</v>
      </c>
      <c r="BB51" s="29">
        <f t="shared" si="11"/>
        <v>0</v>
      </c>
      <c r="BC51" s="29">
        <f t="shared" si="11"/>
        <v>0</v>
      </c>
      <c r="BD51" s="29">
        <f t="shared" si="11"/>
        <v>0</v>
      </c>
      <c r="BE51" s="30"/>
    </row>
    <row r="52" spans="2:58" s="27" customFormat="1" ht="20.25">
      <c r="B52" s="27" t="s">
        <v>223</v>
      </c>
      <c r="C52" s="27" t="s">
        <v>224</v>
      </c>
      <c r="G52" s="31" t="s">
        <v>225</v>
      </c>
      <c r="H52" s="32">
        <f>SUM(H51,H45,H43,H36,H28,H22,H14,H10,H7)</f>
        <v>157.81</v>
      </c>
      <c r="I52" s="32">
        <f aca="true" t="shared" si="12" ref="I52:BD52">SUM(I51,I45,I43,I36,I28,I22,I14,I10,I7)</f>
        <v>6.96</v>
      </c>
      <c r="J52" s="32">
        <f t="shared" si="12"/>
        <v>5.93</v>
      </c>
      <c r="K52" s="32">
        <f t="shared" si="12"/>
        <v>6.17</v>
      </c>
      <c r="L52" s="32">
        <f t="shared" si="12"/>
        <v>4.13</v>
      </c>
      <c r="M52" s="32">
        <f t="shared" si="12"/>
        <v>3.5399999999999996</v>
      </c>
      <c r="N52" s="32">
        <f t="shared" si="12"/>
        <v>3.17</v>
      </c>
      <c r="O52" s="32">
        <f t="shared" si="12"/>
        <v>2.8499999999999996</v>
      </c>
      <c r="P52" s="32">
        <f t="shared" si="12"/>
        <v>2.8099999999999996</v>
      </c>
      <c r="Q52" s="32">
        <f t="shared" si="12"/>
        <v>4.09</v>
      </c>
      <c r="R52" s="32">
        <f t="shared" si="12"/>
        <v>2.5000000000000004</v>
      </c>
      <c r="S52" s="32">
        <f t="shared" si="12"/>
        <v>2.3600000000000003</v>
      </c>
      <c r="T52" s="32">
        <f t="shared" si="12"/>
        <v>3.8499999999999996</v>
      </c>
      <c r="U52" s="32">
        <f t="shared" si="12"/>
        <v>4.1</v>
      </c>
      <c r="V52" s="32">
        <f t="shared" si="12"/>
        <v>5.229999999999999</v>
      </c>
      <c r="W52" s="32">
        <f t="shared" si="12"/>
        <v>5.239999999999999</v>
      </c>
      <c r="X52" s="32">
        <f t="shared" si="12"/>
        <v>5.37</v>
      </c>
      <c r="Y52" s="32">
        <f t="shared" si="12"/>
        <v>5.249999999999999</v>
      </c>
      <c r="Z52" s="32">
        <f t="shared" si="12"/>
        <v>3.91</v>
      </c>
      <c r="AA52" s="32">
        <f t="shared" si="12"/>
        <v>3.36</v>
      </c>
      <c r="AB52" s="32">
        <f t="shared" si="12"/>
        <v>3.3</v>
      </c>
      <c r="AC52" s="32">
        <f t="shared" si="12"/>
        <v>4.73</v>
      </c>
      <c r="AD52" s="32">
        <f t="shared" si="12"/>
        <v>4.19</v>
      </c>
      <c r="AE52" s="32">
        <f t="shared" si="12"/>
        <v>3.22</v>
      </c>
      <c r="AF52" s="32">
        <f t="shared" si="12"/>
        <v>3.85</v>
      </c>
      <c r="AG52" s="32">
        <f t="shared" si="12"/>
        <v>3.39</v>
      </c>
      <c r="AH52" s="32">
        <f t="shared" si="12"/>
        <v>3.99</v>
      </c>
      <c r="AI52" s="32">
        <f t="shared" si="12"/>
        <v>3.5799999999999996</v>
      </c>
      <c r="AJ52" s="32">
        <f t="shared" si="12"/>
        <v>4.63</v>
      </c>
      <c r="AK52" s="32">
        <f t="shared" si="12"/>
        <v>3.3399999999999994</v>
      </c>
      <c r="AL52" s="32">
        <f t="shared" si="12"/>
        <v>2.63</v>
      </c>
      <c r="AM52" s="32">
        <f t="shared" si="12"/>
        <v>3.13</v>
      </c>
      <c r="AN52" s="32">
        <f t="shared" si="12"/>
        <v>3.5400000000000005</v>
      </c>
      <c r="AO52" s="32">
        <f t="shared" si="12"/>
        <v>3.8499999999999996</v>
      </c>
      <c r="AP52" s="32">
        <f t="shared" si="12"/>
        <v>3.92</v>
      </c>
      <c r="AQ52" s="32">
        <f t="shared" si="12"/>
        <v>2.8600000000000003</v>
      </c>
      <c r="AR52" s="32">
        <f t="shared" si="12"/>
        <v>2.62</v>
      </c>
      <c r="AS52" s="32">
        <f t="shared" si="12"/>
        <v>1.4500000000000002</v>
      </c>
      <c r="AT52" s="32">
        <f t="shared" si="12"/>
        <v>1.32</v>
      </c>
      <c r="AU52" s="32">
        <f t="shared" si="12"/>
        <v>1.01</v>
      </c>
      <c r="AV52" s="32">
        <f t="shared" si="12"/>
        <v>1.01</v>
      </c>
      <c r="AW52" s="32">
        <f t="shared" si="12"/>
        <v>1.2</v>
      </c>
      <c r="AX52" s="32">
        <f t="shared" si="12"/>
        <v>1.99</v>
      </c>
      <c r="AY52" s="32">
        <f t="shared" si="12"/>
        <v>2.14</v>
      </c>
      <c r="AZ52" s="32">
        <f t="shared" si="12"/>
        <v>2.17</v>
      </c>
      <c r="BA52" s="32">
        <f t="shared" si="12"/>
        <v>1.95</v>
      </c>
      <c r="BB52" s="32">
        <f t="shared" si="12"/>
        <v>1.6800000000000002</v>
      </c>
      <c r="BC52" s="32">
        <f t="shared" si="12"/>
        <v>0.3</v>
      </c>
      <c r="BD52" s="32">
        <f t="shared" si="12"/>
        <v>0</v>
      </c>
      <c r="BE52" s="30"/>
      <c r="BF52" s="27">
        <f>SUM(I52:BD52)</f>
        <v>157.80999999999992</v>
      </c>
    </row>
    <row r="53" ht="12.75">
      <c r="H53" s="5"/>
    </row>
    <row r="54" ht="11.25">
      <c r="H54" s="9"/>
    </row>
    <row r="55" spans="2:3" ht="11.25">
      <c r="B55" s="1" t="s">
        <v>223</v>
      </c>
      <c r="C55" s="1" t="s">
        <v>224</v>
      </c>
    </row>
    <row r="56" spans="2:3" ht="11.25">
      <c r="B56" s="1" t="s">
        <v>223</v>
      </c>
      <c r="C56" s="1" t="s">
        <v>224</v>
      </c>
    </row>
    <row r="57" spans="2:3" ht="11.25">
      <c r="B57" s="1" t="s">
        <v>223</v>
      </c>
      <c r="C57" s="1" t="s">
        <v>224</v>
      </c>
    </row>
    <row r="58" spans="2:15" ht="11.25">
      <c r="B58" s="1" t="s">
        <v>223</v>
      </c>
      <c r="C58" s="1" t="s">
        <v>224</v>
      </c>
      <c r="D58" s="1" t="s">
        <v>108</v>
      </c>
      <c r="E58" s="1" t="s">
        <v>106</v>
      </c>
      <c r="F58" s="1" t="s">
        <v>107</v>
      </c>
      <c r="G58" s="1" t="s">
        <v>1</v>
      </c>
      <c r="H58" s="1">
        <f>SUM(I58:BC58)</f>
        <v>4.01</v>
      </c>
      <c r="I58" s="1">
        <v>0.27</v>
      </c>
      <c r="J58" s="1">
        <v>0.64</v>
      </c>
      <c r="K58" s="1">
        <v>0.39</v>
      </c>
      <c r="L58" s="1">
        <v>0.56</v>
      </c>
      <c r="M58" s="1">
        <v>1.44</v>
      </c>
      <c r="N58" s="1">
        <v>0.69</v>
      </c>
      <c r="O58" s="1">
        <v>0.02</v>
      </c>
    </row>
    <row r="59" spans="2:54" ht="11.25">
      <c r="B59" s="1" t="s">
        <v>223</v>
      </c>
      <c r="C59" s="1" t="s">
        <v>224</v>
      </c>
      <c r="D59" s="1" t="s">
        <v>108</v>
      </c>
      <c r="E59" s="1" t="s">
        <v>106</v>
      </c>
      <c r="F59" s="1" t="s">
        <v>107</v>
      </c>
      <c r="G59" s="1" t="s">
        <v>3</v>
      </c>
      <c r="H59" s="1">
        <f>SUM(I59:BC59)</f>
        <v>4.47</v>
      </c>
      <c r="AO59" s="1">
        <v>0.07</v>
      </c>
      <c r="AP59" s="1">
        <v>0.33</v>
      </c>
      <c r="AQ59" s="1">
        <v>0.28</v>
      </c>
      <c r="AR59" s="1">
        <v>0.35</v>
      </c>
      <c r="AS59" s="1">
        <v>0.33</v>
      </c>
      <c r="AT59" s="1">
        <v>0.38</v>
      </c>
      <c r="AU59" s="1">
        <v>0.35</v>
      </c>
      <c r="AV59" s="1">
        <v>0.35</v>
      </c>
      <c r="AW59" s="1">
        <v>0.36</v>
      </c>
      <c r="AX59" s="1">
        <v>0.33</v>
      </c>
      <c r="AY59" s="1">
        <v>0.38</v>
      </c>
      <c r="AZ59" s="1">
        <v>0.35</v>
      </c>
      <c r="BA59" s="1">
        <v>0.35</v>
      </c>
      <c r="BB59" s="1">
        <v>0.26</v>
      </c>
    </row>
    <row r="60" spans="2:40" ht="11.25">
      <c r="B60" s="1" t="s">
        <v>223</v>
      </c>
      <c r="C60" s="1" t="s">
        <v>224</v>
      </c>
      <c r="D60" s="1" t="s">
        <v>108</v>
      </c>
      <c r="E60" s="1" t="s">
        <v>106</v>
      </c>
      <c r="F60" s="1" t="s">
        <v>107</v>
      </c>
      <c r="G60" s="1" t="s">
        <v>2</v>
      </c>
      <c r="H60" s="1">
        <f>SUM(I60:BC60)</f>
        <v>7.500000000000002</v>
      </c>
      <c r="Q60" s="1">
        <v>0.32</v>
      </c>
      <c r="R60" s="1">
        <v>0.25</v>
      </c>
      <c r="S60" s="1">
        <v>0.24</v>
      </c>
      <c r="T60" s="1">
        <v>0.29</v>
      </c>
      <c r="U60" s="1">
        <v>0.28</v>
      </c>
      <c r="V60" s="1">
        <v>0.31</v>
      </c>
      <c r="W60" s="1">
        <v>0.31</v>
      </c>
      <c r="X60" s="1">
        <v>0.28</v>
      </c>
      <c r="Y60" s="1">
        <v>0.31</v>
      </c>
      <c r="Z60" s="1">
        <v>0.31</v>
      </c>
      <c r="AA60" s="1">
        <v>0.29</v>
      </c>
      <c r="AB60" s="1">
        <v>0.29</v>
      </c>
      <c r="AC60" s="1">
        <v>0.36</v>
      </c>
      <c r="AD60" s="1">
        <v>0.31</v>
      </c>
      <c r="AE60" s="1">
        <v>0.26</v>
      </c>
      <c r="AF60" s="1">
        <v>0.32</v>
      </c>
      <c r="AG60" s="1">
        <v>0.32</v>
      </c>
      <c r="AH60" s="1">
        <v>0.37</v>
      </c>
      <c r="AI60" s="1">
        <v>0.36</v>
      </c>
      <c r="AJ60" s="1">
        <v>0.32</v>
      </c>
      <c r="AK60" s="1">
        <v>0.36</v>
      </c>
      <c r="AL60" s="1">
        <v>0.34</v>
      </c>
      <c r="AM60" s="1">
        <v>0.36</v>
      </c>
      <c r="AN60" s="1">
        <v>0.34</v>
      </c>
    </row>
    <row r="61" spans="2:55" ht="11.25">
      <c r="B61" s="1" t="s">
        <v>223</v>
      </c>
      <c r="C61" s="1" t="s">
        <v>224</v>
      </c>
      <c r="D61" s="1" t="s">
        <v>108</v>
      </c>
      <c r="E61" s="1" t="s">
        <v>106</v>
      </c>
      <c r="F61" s="1" t="s">
        <v>107</v>
      </c>
      <c r="G61" s="1" t="s">
        <v>4</v>
      </c>
      <c r="H61" s="1">
        <f>SUM(I61:BC61)</f>
        <v>16.23</v>
      </c>
      <c r="Q61" s="1">
        <v>0.51</v>
      </c>
      <c r="R61" s="1">
        <v>0.4</v>
      </c>
      <c r="S61" s="1">
        <v>0.37</v>
      </c>
      <c r="T61" s="1">
        <v>0.46</v>
      </c>
      <c r="U61" s="1">
        <v>0.44</v>
      </c>
      <c r="V61" s="1">
        <v>0.48</v>
      </c>
      <c r="W61" s="1">
        <v>0.48</v>
      </c>
      <c r="X61" s="1">
        <v>0.44</v>
      </c>
      <c r="Y61" s="1">
        <v>0.48</v>
      </c>
      <c r="Z61" s="1">
        <v>0.48</v>
      </c>
      <c r="AA61" s="1">
        <v>0.46</v>
      </c>
      <c r="AB61" s="1">
        <v>0.46</v>
      </c>
      <c r="AC61" s="1">
        <v>0.49</v>
      </c>
      <c r="AD61" s="1">
        <v>0.42</v>
      </c>
      <c r="AE61" s="1">
        <v>0.35</v>
      </c>
      <c r="AF61" s="1">
        <v>0.44</v>
      </c>
      <c r="AG61" s="1">
        <v>0.44</v>
      </c>
      <c r="AH61" s="1">
        <v>0.51</v>
      </c>
      <c r="AI61" s="1">
        <v>0.49</v>
      </c>
      <c r="AJ61" s="1">
        <v>0.44</v>
      </c>
      <c r="AK61" s="1">
        <v>0.49</v>
      </c>
      <c r="AL61" s="1">
        <v>0.46</v>
      </c>
      <c r="AM61" s="1">
        <v>0.49</v>
      </c>
      <c r="AN61" s="1">
        <v>0.46</v>
      </c>
      <c r="AO61" s="1">
        <v>0.37</v>
      </c>
      <c r="AP61" s="1">
        <v>0.35</v>
      </c>
      <c r="AQ61" s="1">
        <v>0.3</v>
      </c>
      <c r="AR61" s="1">
        <v>0.37</v>
      </c>
      <c r="AS61" s="1">
        <v>0.35</v>
      </c>
      <c r="AT61" s="1">
        <v>0.41</v>
      </c>
      <c r="AU61" s="1">
        <v>0.37</v>
      </c>
      <c r="AV61" s="1">
        <v>0.37</v>
      </c>
      <c r="AW61" s="1">
        <v>0.39</v>
      </c>
      <c r="AX61" s="1">
        <v>0.35</v>
      </c>
      <c r="AY61" s="1">
        <v>0.41</v>
      </c>
      <c r="AZ61" s="1">
        <v>0.37</v>
      </c>
      <c r="BA61" s="1">
        <v>0.37</v>
      </c>
      <c r="BB61" s="1">
        <v>0.35</v>
      </c>
      <c r="BC61" s="1">
        <v>0.16</v>
      </c>
    </row>
    <row r="62" spans="2:57" s="27" customFormat="1" ht="12">
      <c r="B62" s="27" t="s">
        <v>223</v>
      </c>
      <c r="C62" s="27" t="s">
        <v>224</v>
      </c>
      <c r="G62" s="28" t="str">
        <f>+E61&amp;B61&amp;C61</f>
        <v>AVASARALA   subtotal =</v>
      </c>
      <c r="H62" s="29">
        <f>SUM(H58:H61)</f>
        <v>32.21</v>
      </c>
      <c r="I62" s="29">
        <f aca="true" t="shared" si="13" ref="I62:BD62">SUM(I58:I61)</f>
        <v>0.27</v>
      </c>
      <c r="J62" s="29">
        <f t="shared" si="13"/>
        <v>0.64</v>
      </c>
      <c r="K62" s="29">
        <f t="shared" si="13"/>
        <v>0.39</v>
      </c>
      <c r="L62" s="29">
        <f t="shared" si="13"/>
        <v>0.56</v>
      </c>
      <c r="M62" s="33">
        <f t="shared" si="13"/>
        <v>1.44</v>
      </c>
      <c r="N62" s="29">
        <f t="shared" si="13"/>
        <v>0.69</v>
      </c>
      <c r="O62" s="29">
        <f t="shared" si="13"/>
        <v>0.02</v>
      </c>
      <c r="P62" s="29">
        <f t="shared" si="13"/>
        <v>0</v>
      </c>
      <c r="Q62" s="29">
        <f t="shared" si="13"/>
        <v>0.8300000000000001</v>
      </c>
      <c r="R62" s="29">
        <f t="shared" si="13"/>
        <v>0.65</v>
      </c>
      <c r="S62" s="29">
        <f t="shared" si="13"/>
        <v>0.61</v>
      </c>
      <c r="T62" s="29">
        <f t="shared" si="13"/>
        <v>0.75</v>
      </c>
      <c r="U62" s="29">
        <f t="shared" si="13"/>
        <v>0.72</v>
      </c>
      <c r="V62" s="29">
        <f t="shared" si="13"/>
        <v>0.79</v>
      </c>
      <c r="W62" s="29">
        <f t="shared" si="13"/>
        <v>0.79</v>
      </c>
      <c r="X62" s="29">
        <f t="shared" si="13"/>
        <v>0.72</v>
      </c>
      <c r="Y62" s="29">
        <f t="shared" si="13"/>
        <v>0.79</v>
      </c>
      <c r="Z62" s="29">
        <f t="shared" si="13"/>
        <v>0.79</v>
      </c>
      <c r="AA62" s="29">
        <f t="shared" si="13"/>
        <v>0.75</v>
      </c>
      <c r="AB62" s="29">
        <f t="shared" si="13"/>
        <v>0.75</v>
      </c>
      <c r="AC62" s="29">
        <f t="shared" si="13"/>
        <v>0.85</v>
      </c>
      <c r="AD62" s="29">
        <f t="shared" si="13"/>
        <v>0.73</v>
      </c>
      <c r="AE62" s="29">
        <f t="shared" si="13"/>
        <v>0.61</v>
      </c>
      <c r="AF62" s="29">
        <f t="shared" si="13"/>
        <v>0.76</v>
      </c>
      <c r="AG62" s="29">
        <f t="shared" si="13"/>
        <v>0.76</v>
      </c>
      <c r="AH62" s="29">
        <f t="shared" si="13"/>
        <v>0.88</v>
      </c>
      <c r="AI62" s="29">
        <f t="shared" si="13"/>
        <v>0.85</v>
      </c>
      <c r="AJ62" s="29">
        <f t="shared" si="13"/>
        <v>0.76</v>
      </c>
      <c r="AK62" s="29">
        <f t="shared" si="13"/>
        <v>0.85</v>
      </c>
      <c r="AL62" s="29">
        <f t="shared" si="13"/>
        <v>0.8</v>
      </c>
      <c r="AM62" s="29">
        <f t="shared" si="13"/>
        <v>0.85</v>
      </c>
      <c r="AN62" s="29">
        <f t="shared" si="13"/>
        <v>0.8</v>
      </c>
      <c r="AO62" s="29">
        <f t="shared" si="13"/>
        <v>0.44</v>
      </c>
      <c r="AP62" s="29">
        <f t="shared" si="13"/>
        <v>0.6799999999999999</v>
      </c>
      <c r="AQ62" s="29">
        <f t="shared" si="13"/>
        <v>0.5800000000000001</v>
      </c>
      <c r="AR62" s="29">
        <f t="shared" si="13"/>
        <v>0.72</v>
      </c>
      <c r="AS62" s="29">
        <f t="shared" si="13"/>
        <v>0.6799999999999999</v>
      </c>
      <c r="AT62" s="29">
        <f t="shared" si="13"/>
        <v>0.79</v>
      </c>
      <c r="AU62" s="29">
        <f t="shared" si="13"/>
        <v>0.72</v>
      </c>
      <c r="AV62" s="29">
        <f t="shared" si="13"/>
        <v>0.72</v>
      </c>
      <c r="AW62" s="29">
        <f t="shared" si="13"/>
        <v>0.75</v>
      </c>
      <c r="AX62" s="29">
        <f t="shared" si="13"/>
        <v>0.6799999999999999</v>
      </c>
      <c r="AY62" s="29">
        <f t="shared" si="13"/>
        <v>0.79</v>
      </c>
      <c r="AZ62" s="29">
        <f t="shared" si="13"/>
        <v>0.72</v>
      </c>
      <c r="BA62" s="29">
        <f t="shared" si="13"/>
        <v>0.72</v>
      </c>
      <c r="BB62" s="29">
        <f t="shared" si="13"/>
        <v>0.61</v>
      </c>
      <c r="BC62" s="29">
        <f t="shared" si="13"/>
        <v>0.16</v>
      </c>
      <c r="BD62" s="29">
        <f t="shared" si="13"/>
        <v>0</v>
      </c>
      <c r="BE62" s="30"/>
    </row>
    <row r="63" spans="2:55" ht="11.25">
      <c r="B63" s="1" t="s">
        <v>223</v>
      </c>
      <c r="C63" s="1" t="s">
        <v>224</v>
      </c>
      <c r="D63" s="1" t="s">
        <v>108</v>
      </c>
      <c r="E63" s="1" t="s">
        <v>117</v>
      </c>
      <c r="F63" s="1" t="s">
        <v>118</v>
      </c>
      <c r="G63" s="1" t="s">
        <v>12</v>
      </c>
      <c r="H63" s="1">
        <f>SUM(I63:BC63)</f>
        <v>18.42</v>
      </c>
      <c r="I63" s="1">
        <v>0.77</v>
      </c>
      <c r="J63" s="1">
        <v>0.77</v>
      </c>
      <c r="K63" s="1">
        <v>0.8</v>
      </c>
      <c r="L63" s="1">
        <v>0.77</v>
      </c>
      <c r="M63" s="1">
        <v>0.77</v>
      </c>
      <c r="N63" s="1">
        <v>0.8</v>
      </c>
      <c r="O63" s="1">
        <v>0.77</v>
      </c>
      <c r="P63" s="1">
        <v>0.77</v>
      </c>
      <c r="Q63" s="1">
        <v>0.67</v>
      </c>
      <c r="R63" s="1">
        <v>0.53</v>
      </c>
      <c r="S63" s="1">
        <v>0.5</v>
      </c>
      <c r="T63" s="1">
        <v>0.62</v>
      </c>
      <c r="U63" s="1">
        <v>0.59</v>
      </c>
      <c r="V63" s="1">
        <v>0.64</v>
      </c>
      <c r="W63" s="1">
        <v>0.64</v>
      </c>
      <c r="X63" s="1">
        <v>0.59</v>
      </c>
      <c r="Y63" s="1">
        <v>0.64</v>
      </c>
      <c r="Z63" s="1">
        <v>0.64</v>
      </c>
      <c r="AA63" s="1">
        <v>0.62</v>
      </c>
      <c r="AB63" s="1">
        <v>0.62</v>
      </c>
      <c r="AC63" s="1">
        <v>0.32</v>
      </c>
      <c r="AD63" s="1">
        <v>0.28</v>
      </c>
      <c r="AE63" s="1">
        <v>0.23</v>
      </c>
      <c r="AF63" s="1">
        <v>0.29</v>
      </c>
      <c r="AG63" s="1">
        <v>0.29</v>
      </c>
      <c r="AH63" s="1">
        <v>0.33</v>
      </c>
      <c r="AI63" s="1">
        <v>0.32</v>
      </c>
      <c r="AJ63" s="1">
        <v>0.29</v>
      </c>
      <c r="AK63" s="1">
        <v>0.32</v>
      </c>
      <c r="AL63" s="1">
        <v>0.3</v>
      </c>
      <c r="AM63" s="1">
        <v>0.32</v>
      </c>
      <c r="AN63" s="1">
        <v>0.3</v>
      </c>
      <c r="AO63" s="1">
        <v>0.09</v>
      </c>
      <c r="AP63" s="1">
        <v>0.09</v>
      </c>
      <c r="AQ63" s="1">
        <v>0.07</v>
      </c>
      <c r="AR63" s="1">
        <v>0.09</v>
      </c>
      <c r="AS63" s="1">
        <v>0.09</v>
      </c>
      <c r="AT63" s="1">
        <v>0.1</v>
      </c>
      <c r="AU63" s="1">
        <v>0.09</v>
      </c>
      <c r="AV63" s="1">
        <v>0.09</v>
      </c>
      <c r="AW63" s="1">
        <v>0.1</v>
      </c>
      <c r="AX63" s="1">
        <v>0.09</v>
      </c>
      <c r="AY63" s="1">
        <v>0.1</v>
      </c>
      <c r="AZ63" s="1">
        <v>0.09</v>
      </c>
      <c r="BA63" s="1">
        <v>0.09</v>
      </c>
      <c r="BB63" s="1">
        <v>0.09</v>
      </c>
      <c r="BC63" s="1">
        <v>0.04</v>
      </c>
    </row>
    <row r="64" spans="2:57" s="27" customFormat="1" ht="12">
      <c r="B64" s="27" t="s">
        <v>223</v>
      </c>
      <c r="C64" s="27" t="s">
        <v>224</v>
      </c>
      <c r="G64" s="28" t="str">
        <f>+E63&amp;B63&amp;C63</f>
        <v>BROOKS      subtotal =</v>
      </c>
      <c r="H64" s="29">
        <f>SUM(H63)</f>
        <v>18.42</v>
      </c>
      <c r="I64" s="29">
        <f aca="true" t="shared" si="14" ref="I64:BD64">SUM(I63)</f>
        <v>0.77</v>
      </c>
      <c r="J64" s="29">
        <f t="shared" si="14"/>
        <v>0.77</v>
      </c>
      <c r="K64" s="29">
        <f t="shared" si="14"/>
        <v>0.8</v>
      </c>
      <c r="L64" s="29">
        <f t="shared" si="14"/>
        <v>0.77</v>
      </c>
      <c r="M64" s="29">
        <f t="shared" si="14"/>
        <v>0.77</v>
      </c>
      <c r="N64" s="29">
        <f t="shared" si="14"/>
        <v>0.8</v>
      </c>
      <c r="O64" s="29">
        <f t="shared" si="14"/>
        <v>0.77</v>
      </c>
      <c r="P64" s="29">
        <f t="shared" si="14"/>
        <v>0.77</v>
      </c>
      <c r="Q64" s="29">
        <f t="shared" si="14"/>
        <v>0.67</v>
      </c>
      <c r="R64" s="29">
        <f t="shared" si="14"/>
        <v>0.53</v>
      </c>
      <c r="S64" s="29">
        <f t="shared" si="14"/>
        <v>0.5</v>
      </c>
      <c r="T64" s="29">
        <f t="shared" si="14"/>
        <v>0.62</v>
      </c>
      <c r="U64" s="29">
        <f t="shared" si="14"/>
        <v>0.59</v>
      </c>
      <c r="V64" s="29">
        <f t="shared" si="14"/>
        <v>0.64</v>
      </c>
      <c r="W64" s="29">
        <f t="shared" si="14"/>
        <v>0.64</v>
      </c>
      <c r="X64" s="29">
        <f t="shared" si="14"/>
        <v>0.59</v>
      </c>
      <c r="Y64" s="29">
        <f t="shared" si="14"/>
        <v>0.64</v>
      </c>
      <c r="Z64" s="29">
        <f t="shared" si="14"/>
        <v>0.64</v>
      </c>
      <c r="AA64" s="29">
        <f t="shared" si="14"/>
        <v>0.62</v>
      </c>
      <c r="AB64" s="29">
        <f t="shared" si="14"/>
        <v>0.62</v>
      </c>
      <c r="AC64" s="29">
        <f t="shared" si="14"/>
        <v>0.32</v>
      </c>
      <c r="AD64" s="29">
        <f t="shared" si="14"/>
        <v>0.28</v>
      </c>
      <c r="AE64" s="29">
        <f t="shared" si="14"/>
        <v>0.23</v>
      </c>
      <c r="AF64" s="29">
        <f t="shared" si="14"/>
        <v>0.29</v>
      </c>
      <c r="AG64" s="29">
        <f t="shared" si="14"/>
        <v>0.29</v>
      </c>
      <c r="AH64" s="29">
        <f t="shared" si="14"/>
        <v>0.33</v>
      </c>
      <c r="AI64" s="29">
        <f t="shared" si="14"/>
        <v>0.32</v>
      </c>
      <c r="AJ64" s="29">
        <f t="shared" si="14"/>
        <v>0.29</v>
      </c>
      <c r="AK64" s="29">
        <f t="shared" si="14"/>
        <v>0.32</v>
      </c>
      <c r="AL64" s="29">
        <f t="shared" si="14"/>
        <v>0.3</v>
      </c>
      <c r="AM64" s="29">
        <f t="shared" si="14"/>
        <v>0.32</v>
      </c>
      <c r="AN64" s="29">
        <f t="shared" si="14"/>
        <v>0.3</v>
      </c>
      <c r="AO64" s="29">
        <f t="shared" si="14"/>
        <v>0.09</v>
      </c>
      <c r="AP64" s="29">
        <f t="shared" si="14"/>
        <v>0.09</v>
      </c>
      <c r="AQ64" s="29">
        <f t="shared" si="14"/>
        <v>0.07</v>
      </c>
      <c r="AR64" s="29">
        <f t="shared" si="14"/>
        <v>0.09</v>
      </c>
      <c r="AS64" s="29">
        <f t="shared" si="14"/>
        <v>0.09</v>
      </c>
      <c r="AT64" s="29">
        <f t="shared" si="14"/>
        <v>0.1</v>
      </c>
      <c r="AU64" s="29">
        <f t="shared" si="14"/>
        <v>0.09</v>
      </c>
      <c r="AV64" s="29">
        <f t="shared" si="14"/>
        <v>0.09</v>
      </c>
      <c r="AW64" s="29">
        <f t="shared" si="14"/>
        <v>0.1</v>
      </c>
      <c r="AX64" s="29">
        <f t="shared" si="14"/>
        <v>0.09</v>
      </c>
      <c r="AY64" s="29">
        <f t="shared" si="14"/>
        <v>0.1</v>
      </c>
      <c r="AZ64" s="29">
        <f t="shared" si="14"/>
        <v>0.09</v>
      </c>
      <c r="BA64" s="29">
        <f t="shared" si="14"/>
        <v>0.09</v>
      </c>
      <c r="BB64" s="29">
        <f t="shared" si="14"/>
        <v>0.09</v>
      </c>
      <c r="BC64" s="29">
        <f t="shared" si="14"/>
        <v>0.04</v>
      </c>
      <c r="BD64" s="29">
        <f t="shared" si="14"/>
        <v>0</v>
      </c>
      <c r="BE64" s="30"/>
    </row>
    <row r="65" spans="2:54" ht="11.25">
      <c r="B65" s="1" t="s">
        <v>223</v>
      </c>
      <c r="C65" s="1" t="s">
        <v>224</v>
      </c>
      <c r="D65" s="1" t="s">
        <v>108</v>
      </c>
      <c r="E65" s="1" t="s">
        <v>119</v>
      </c>
      <c r="F65" s="1" t="s">
        <v>120</v>
      </c>
      <c r="G65" s="1" t="s">
        <v>3</v>
      </c>
      <c r="H65" s="1">
        <f>SUM(I65:BC65)</f>
        <v>1.17</v>
      </c>
      <c r="AO65" s="1">
        <v>0.02</v>
      </c>
      <c r="AP65" s="1">
        <v>0.09</v>
      </c>
      <c r="AQ65" s="1">
        <v>0.07</v>
      </c>
      <c r="AR65" s="1">
        <v>0.09</v>
      </c>
      <c r="AS65" s="1">
        <v>0.09</v>
      </c>
      <c r="AT65" s="1">
        <v>0.1</v>
      </c>
      <c r="AU65" s="1">
        <v>0.09</v>
      </c>
      <c r="AV65" s="1">
        <v>0.09</v>
      </c>
      <c r="AW65" s="1">
        <v>0.09</v>
      </c>
      <c r="AX65" s="1">
        <v>0.09</v>
      </c>
      <c r="AY65" s="1">
        <v>0.1</v>
      </c>
      <c r="AZ65" s="1">
        <v>0.09</v>
      </c>
      <c r="BA65" s="1">
        <v>0.09</v>
      </c>
      <c r="BB65" s="1">
        <v>0.07</v>
      </c>
    </row>
    <row r="66" spans="2:40" ht="11.25">
      <c r="B66" s="1" t="s">
        <v>223</v>
      </c>
      <c r="C66" s="1" t="s">
        <v>224</v>
      </c>
      <c r="D66" s="1" t="s">
        <v>108</v>
      </c>
      <c r="E66" s="1" t="s">
        <v>119</v>
      </c>
      <c r="F66" s="1" t="s">
        <v>120</v>
      </c>
      <c r="G66" s="1" t="s">
        <v>2</v>
      </c>
      <c r="H66" s="1">
        <f>SUM(I66:BC66)</f>
        <v>3.3899999999999992</v>
      </c>
      <c r="Q66" s="1">
        <v>0.21</v>
      </c>
      <c r="R66" s="1">
        <v>0.16</v>
      </c>
      <c r="S66" s="1">
        <v>0.15</v>
      </c>
      <c r="T66" s="1">
        <v>0.19</v>
      </c>
      <c r="U66" s="1">
        <v>0.18</v>
      </c>
      <c r="V66" s="1">
        <v>0.2</v>
      </c>
      <c r="W66" s="1">
        <v>0.2</v>
      </c>
      <c r="X66" s="1">
        <v>0.18</v>
      </c>
      <c r="Y66" s="1">
        <v>0.2</v>
      </c>
      <c r="Z66" s="1">
        <v>0.2</v>
      </c>
      <c r="AA66" s="1">
        <v>0.19</v>
      </c>
      <c r="AB66" s="1">
        <v>0.19</v>
      </c>
      <c r="AC66" s="1">
        <v>0.1</v>
      </c>
      <c r="AD66" s="1">
        <v>0.09</v>
      </c>
      <c r="AE66" s="1">
        <v>0.07</v>
      </c>
      <c r="AF66" s="1">
        <v>0.09</v>
      </c>
      <c r="AG66" s="1">
        <v>0.09</v>
      </c>
      <c r="AH66" s="1">
        <v>0.11</v>
      </c>
      <c r="AI66" s="1">
        <v>0.1</v>
      </c>
      <c r="AJ66" s="1">
        <v>0.09</v>
      </c>
      <c r="AK66" s="1">
        <v>0.1</v>
      </c>
      <c r="AL66" s="1">
        <v>0.1</v>
      </c>
      <c r="AM66" s="1">
        <v>0.1</v>
      </c>
      <c r="AN66" s="1">
        <v>0.1</v>
      </c>
    </row>
    <row r="67" spans="2:17" ht="11.25">
      <c r="B67" s="1" t="s">
        <v>223</v>
      </c>
      <c r="C67" s="1" t="s">
        <v>224</v>
      </c>
      <c r="D67" s="1" t="s">
        <v>108</v>
      </c>
      <c r="E67" s="1" t="s">
        <v>119</v>
      </c>
      <c r="F67" s="1" t="s">
        <v>120</v>
      </c>
      <c r="G67" s="1" t="s">
        <v>1</v>
      </c>
      <c r="H67" s="1">
        <f>SUM(I67:BC67)</f>
        <v>7.100000000000001</v>
      </c>
      <c r="I67" s="1">
        <v>1.21</v>
      </c>
      <c r="J67" s="1">
        <v>0.62</v>
      </c>
      <c r="K67" s="1">
        <v>0.49</v>
      </c>
      <c r="L67" s="1">
        <v>0.81</v>
      </c>
      <c r="M67" s="1">
        <v>1.6</v>
      </c>
      <c r="N67" s="1">
        <v>1.63</v>
      </c>
      <c r="O67" s="1">
        <v>0.4</v>
      </c>
      <c r="P67" s="1">
        <v>0.27</v>
      </c>
      <c r="Q67" s="1">
        <v>0.07</v>
      </c>
    </row>
    <row r="68" spans="2:55" ht="11.25">
      <c r="B68" s="1" t="s">
        <v>223</v>
      </c>
      <c r="C68" s="1" t="s">
        <v>224</v>
      </c>
      <c r="D68" s="1" t="s">
        <v>108</v>
      </c>
      <c r="E68" s="1" t="s">
        <v>119</v>
      </c>
      <c r="F68" s="1" t="s">
        <v>120</v>
      </c>
      <c r="G68" s="1" t="s">
        <v>4</v>
      </c>
      <c r="H68" s="1">
        <f>SUM(I68:BC68)</f>
        <v>31.35</v>
      </c>
      <c r="I68" s="1">
        <v>0.33</v>
      </c>
      <c r="J68" s="1">
        <v>0.59</v>
      </c>
      <c r="K68" s="1">
        <v>0.85</v>
      </c>
      <c r="L68" s="1">
        <v>0.58</v>
      </c>
      <c r="M68" s="1">
        <v>0.68</v>
      </c>
      <c r="N68" s="1">
        <v>0.77</v>
      </c>
      <c r="O68" s="1">
        <v>0.34</v>
      </c>
      <c r="P68" s="1">
        <v>0.32</v>
      </c>
      <c r="Q68" s="1">
        <v>0.81</v>
      </c>
      <c r="R68" s="1">
        <v>0.64</v>
      </c>
      <c r="S68" s="1">
        <v>0.6</v>
      </c>
      <c r="T68" s="1">
        <v>0.74</v>
      </c>
      <c r="U68" s="1">
        <v>0.71</v>
      </c>
      <c r="V68" s="1">
        <v>0.78</v>
      </c>
      <c r="W68" s="1">
        <v>0.78</v>
      </c>
      <c r="X68" s="1">
        <v>0.71</v>
      </c>
      <c r="Y68" s="1">
        <v>0.78</v>
      </c>
      <c r="Z68" s="1">
        <v>0.78</v>
      </c>
      <c r="AA68" s="1">
        <v>0.74</v>
      </c>
      <c r="AB68" s="1">
        <v>0.74</v>
      </c>
      <c r="AC68" s="1">
        <v>0.78</v>
      </c>
      <c r="AD68" s="1">
        <v>0.67</v>
      </c>
      <c r="AE68" s="1">
        <v>0.57</v>
      </c>
      <c r="AF68" s="1">
        <v>0.71</v>
      </c>
      <c r="AG68" s="1">
        <v>0.71</v>
      </c>
      <c r="AH68" s="1">
        <v>0.82</v>
      </c>
      <c r="AI68" s="1">
        <v>0.78</v>
      </c>
      <c r="AJ68" s="1">
        <v>0.71</v>
      </c>
      <c r="AK68" s="1">
        <v>0.78</v>
      </c>
      <c r="AL68" s="1">
        <v>0.74</v>
      </c>
      <c r="AM68" s="1">
        <v>0.78</v>
      </c>
      <c r="AN68" s="1">
        <v>0.74</v>
      </c>
      <c r="AO68" s="1">
        <v>0.65</v>
      </c>
      <c r="AP68" s="1">
        <v>0.62</v>
      </c>
      <c r="AQ68" s="1">
        <v>0.53</v>
      </c>
      <c r="AR68" s="1">
        <v>0.65</v>
      </c>
      <c r="AS68" s="1">
        <v>0.62</v>
      </c>
      <c r="AT68" s="1">
        <v>0.71</v>
      </c>
      <c r="AU68" s="1">
        <v>0.65</v>
      </c>
      <c r="AV68" s="1">
        <v>0.65</v>
      </c>
      <c r="AW68" s="1">
        <v>0.68</v>
      </c>
      <c r="AX68" s="1">
        <v>0.62</v>
      </c>
      <c r="AY68" s="1">
        <v>0.71</v>
      </c>
      <c r="AZ68" s="1">
        <v>0.65</v>
      </c>
      <c r="BA68" s="1">
        <v>0.65</v>
      </c>
      <c r="BB68" s="1">
        <v>0.62</v>
      </c>
      <c r="BC68" s="1">
        <v>0.28</v>
      </c>
    </row>
    <row r="69" spans="2:57" s="27" customFormat="1" ht="12">
      <c r="B69" s="27" t="s">
        <v>223</v>
      </c>
      <c r="C69" s="27" t="s">
        <v>224</v>
      </c>
      <c r="G69" s="28" t="str">
        <f>+E68&amp;B68&amp;C68</f>
        <v>BROWN       subtotal =</v>
      </c>
      <c r="H69" s="29">
        <f>SUM(H65:H68)</f>
        <v>43.010000000000005</v>
      </c>
      <c r="I69" s="33">
        <f aca="true" t="shared" si="15" ref="I69:BD69">SUM(I65:I68)</f>
        <v>1.54</v>
      </c>
      <c r="J69" s="33">
        <f t="shared" si="15"/>
        <v>1.21</v>
      </c>
      <c r="K69" s="33">
        <f t="shared" si="15"/>
        <v>1.3399999999999999</v>
      </c>
      <c r="L69" s="33">
        <f t="shared" si="15"/>
        <v>1.3900000000000001</v>
      </c>
      <c r="M69" s="33">
        <f t="shared" si="15"/>
        <v>2.2800000000000002</v>
      </c>
      <c r="N69" s="33">
        <f t="shared" si="15"/>
        <v>2.4</v>
      </c>
      <c r="O69" s="29">
        <f t="shared" si="15"/>
        <v>0.74</v>
      </c>
      <c r="P69" s="29">
        <f t="shared" si="15"/>
        <v>0.5900000000000001</v>
      </c>
      <c r="Q69" s="29">
        <f t="shared" si="15"/>
        <v>1.09</v>
      </c>
      <c r="R69" s="29">
        <f t="shared" si="15"/>
        <v>0.8</v>
      </c>
      <c r="S69" s="29">
        <f t="shared" si="15"/>
        <v>0.75</v>
      </c>
      <c r="T69" s="29">
        <f t="shared" si="15"/>
        <v>0.9299999999999999</v>
      </c>
      <c r="U69" s="29">
        <f t="shared" si="15"/>
        <v>0.8899999999999999</v>
      </c>
      <c r="V69" s="29">
        <f t="shared" si="15"/>
        <v>0.98</v>
      </c>
      <c r="W69" s="29">
        <f t="shared" si="15"/>
        <v>0.98</v>
      </c>
      <c r="X69" s="29">
        <f t="shared" si="15"/>
        <v>0.8899999999999999</v>
      </c>
      <c r="Y69" s="29">
        <f t="shared" si="15"/>
        <v>0.98</v>
      </c>
      <c r="Z69" s="29">
        <f t="shared" si="15"/>
        <v>0.98</v>
      </c>
      <c r="AA69" s="29">
        <f t="shared" si="15"/>
        <v>0.9299999999999999</v>
      </c>
      <c r="AB69" s="29">
        <f t="shared" si="15"/>
        <v>0.9299999999999999</v>
      </c>
      <c r="AC69" s="29">
        <f t="shared" si="15"/>
        <v>0.88</v>
      </c>
      <c r="AD69" s="29">
        <f t="shared" si="15"/>
        <v>0.76</v>
      </c>
      <c r="AE69" s="29">
        <f t="shared" si="15"/>
        <v>0.6399999999999999</v>
      </c>
      <c r="AF69" s="29">
        <f t="shared" si="15"/>
        <v>0.7999999999999999</v>
      </c>
      <c r="AG69" s="29">
        <f t="shared" si="15"/>
        <v>0.7999999999999999</v>
      </c>
      <c r="AH69" s="29">
        <f t="shared" si="15"/>
        <v>0.9299999999999999</v>
      </c>
      <c r="AI69" s="29">
        <f t="shared" si="15"/>
        <v>0.88</v>
      </c>
      <c r="AJ69" s="29">
        <f t="shared" si="15"/>
        <v>0.7999999999999999</v>
      </c>
      <c r="AK69" s="29">
        <f t="shared" si="15"/>
        <v>0.88</v>
      </c>
      <c r="AL69" s="29">
        <f t="shared" si="15"/>
        <v>0.84</v>
      </c>
      <c r="AM69" s="29">
        <f t="shared" si="15"/>
        <v>0.88</v>
      </c>
      <c r="AN69" s="29">
        <f t="shared" si="15"/>
        <v>0.84</v>
      </c>
      <c r="AO69" s="29">
        <f t="shared" si="15"/>
        <v>0.67</v>
      </c>
      <c r="AP69" s="29">
        <f t="shared" si="15"/>
        <v>0.71</v>
      </c>
      <c r="AQ69" s="29">
        <f t="shared" si="15"/>
        <v>0.6000000000000001</v>
      </c>
      <c r="AR69" s="29">
        <f t="shared" si="15"/>
        <v>0.74</v>
      </c>
      <c r="AS69" s="29">
        <f t="shared" si="15"/>
        <v>0.71</v>
      </c>
      <c r="AT69" s="29">
        <f t="shared" si="15"/>
        <v>0.8099999999999999</v>
      </c>
      <c r="AU69" s="29">
        <f t="shared" si="15"/>
        <v>0.74</v>
      </c>
      <c r="AV69" s="29">
        <f t="shared" si="15"/>
        <v>0.74</v>
      </c>
      <c r="AW69" s="29">
        <f t="shared" si="15"/>
        <v>0.77</v>
      </c>
      <c r="AX69" s="29">
        <f t="shared" si="15"/>
        <v>0.71</v>
      </c>
      <c r="AY69" s="29">
        <f t="shared" si="15"/>
        <v>0.8099999999999999</v>
      </c>
      <c r="AZ69" s="29">
        <f t="shared" si="15"/>
        <v>0.74</v>
      </c>
      <c r="BA69" s="29">
        <f t="shared" si="15"/>
        <v>0.74</v>
      </c>
      <c r="BB69" s="29">
        <f t="shared" si="15"/>
        <v>0.69</v>
      </c>
      <c r="BC69" s="29">
        <f t="shared" si="15"/>
        <v>0.28</v>
      </c>
      <c r="BD69" s="29">
        <f t="shared" si="15"/>
        <v>0</v>
      </c>
      <c r="BE69" s="30"/>
    </row>
    <row r="70" spans="2:42" ht="11.25">
      <c r="B70" s="1" t="s">
        <v>223</v>
      </c>
      <c r="C70" s="1" t="s">
        <v>224</v>
      </c>
      <c r="D70" s="1" t="s">
        <v>108</v>
      </c>
      <c r="E70" s="1" t="s">
        <v>121</v>
      </c>
      <c r="F70" s="1" t="s">
        <v>122</v>
      </c>
      <c r="G70" s="1" t="s">
        <v>17</v>
      </c>
      <c r="H70" s="1">
        <f aca="true" t="shared" si="16" ref="H70:H76">SUM(I70:BC70)</f>
        <v>0.27</v>
      </c>
      <c r="R70" s="1">
        <v>0.01</v>
      </c>
      <c r="S70" s="1">
        <v>0.07</v>
      </c>
      <c r="T70" s="1">
        <v>0.09</v>
      </c>
      <c r="U70" s="1">
        <v>0.02</v>
      </c>
      <c r="V70" s="1">
        <v>0.01</v>
      </c>
      <c r="W70" s="1">
        <v>0.01</v>
      </c>
      <c r="X70" s="1">
        <v>0.01</v>
      </c>
      <c r="Y70" s="1">
        <v>0.01</v>
      </c>
      <c r="Z70" s="1">
        <v>0.01</v>
      </c>
      <c r="AA70" s="1">
        <v>0.01</v>
      </c>
      <c r="AB70" s="1">
        <v>0.01</v>
      </c>
      <c r="AC70" s="1">
        <v>0</v>
      </c>
      <c r="AP70" s="1">
        <v>0.01</v>
      </c>
    </row>
    <row r="71" spans="2:52" ht="11.25">
      <c r="B71" s="1" t="s">
        <v>223</v>
      </c>
      <c r="C71" s="1" t="s">
        <v>224</v>
      </c>
      <c r="D71" s="1" t="s">
        <v>108</v>
      </c>
      <c r="E71" s="1" t="s">
        <v>121</v>
      </c>
      <c r="F71" s="1" t="s">
        <v>122</v>
      </c>
      <c r="G71" s="1" t="s">
        <v>19</v>
      </c>
      <c r="H71" s="1">
        <f t="shared" si="16"/>
        <v>0.62</v>
      </c>
      <c r="AY71" s="1">
        <v>0.27</v>
      </c>
      <c r="AZ71" s="1">
        <v>0.35</v>
      </c>
    </row>
    <row r="72" spans="2:42" ht="11.25">
      <c r="B72" s="1" t="s">
        <v>223</v>
      </c>
      <c r="C72" s="1" t="s">
        <v>224</v>
      </c>
      <c r="D72" s="1" t="s">
        <v>108</v>
      </c>
      <c r="E72" s="1" t="s">
        <v>121</v>
      </c>
      <c r="F72" s="1" t="s">
        <v>122</v>
      </c>
      <c r="G72" s="1" t="s">
        <v>15</v>
      </c>
      <c r="H72" s="1">
        <f t="shared" si="16"/>
        <v>0.6799999999999999</v>
      </c>
      <c r="AH72" s="1">
        <v>0.07</v>
      </c>
      <c r="AI72" s="1">
        <v>0.09</v>
      </c>
      <c r="AJ72" s="1">
        <v>0.08</v>
      </c>
      <c r="AK72" s="1">
        <v>0.09</v>
      </c>
      <c r="AL72" s="1">
        <v>0.08</v>
      </c>
      <c r="AM72" s="1">
        <v>0.09</v>
      </c>
      <c r="AN72" s="1">
        <v>0.08</v>
      </c>
      <c r="AO72" s="1">
        <v>0.08</v>
      </c>
      <c r="AP72" s="1">
        <v>0.02</v>
      </c>
    </row>
    <row r="73" spans="2:12" ht="11.25">
      <c r="B73" s="1" t="s">
        <v>223</v>
      </c>
      <c r="C73" s="1" t="s">
        <v>224</v>
      </c>
      <c r="D73" s="1" t="s">
        <v>108</v>
      </c>
      <c r="E73" s="1" t="s">
        <v>121</v>
      </c>
      <c r="F73" s="1" t="s">
        <v>122</v>
      </c>
      <c r="G73" s="1" t="s">
        <v>13</v>
      </c>
      <c r="H73" s="1">
        <f t="shared" si="16"/>
        <v>1.81</v>
      </c>
      <c r="I73" s="1">
        <v>1.34</v>
      </c>
      <c r="J73" s="1">
        <v>0.22</v>
      </c>
      <c r="K73" s="1">
        <v>0.23</v>
      </c>
      <c r="L73" s="1">
        <v>0.02</v>
      </c>
    </row>
    <row r="74" spans="2:14" ht="11.25">
      <c r="B74" s="1" t="s">
        <v>223</v>
      </c>
      <c r="C74" s="1" t="s">
        <v>224</v>
      </c>
      <c r="D74" s="1" t="s">
        <v>108</v>
      </c>
      <c r="E74" s="1" t="s">
        <v>121</v>
      </c>
      <c r="F74" s="1" t="s">
        <v>122</v>
      </c>
      <c r="G74" s="1" t="s">
        <v>18</v>
      </c>
      <c r="H74" s="1">
        <f t="shared" si="16"/>
        <v>3.5799999999999996</v>
      </c>
      <c r="I74" s="1">
        <v>0.59</v>
      </c>
      <c r="J74" s="1">
        <v>0.59</v>
      </c>
      <c r="K74" s="1">
        <v>0.61</v>
      </c>
      <c r="L74" s="1">
        <v>0.59</v>
      </c>
      <c r="M74" s="1">
        <v>0.59</v>
      </c>
      <c r="N74" s="1">
        <v>0.61</v>
      </c>
    </row>
    <row r="75" spans="2:24" ht="11.25">
      <c r="B75" s="1" t="s">
        <v>223</v>
      </c>
      <c r="C75" s="1" t="s">
        <v>224</v>
      </c>
      <c r="D75" s="1" t="s">
        <v>108</v>
      </c>
      <c r="E75" s="1" t="s">
        <v>121</v>
      </c>
      <c r="F75" s="1" t="s">
        <v>122</v>
      </c>
      <c r="G75" s="1" t="s">
        <v>16</v>
      </c>
      <c r="H75" s="1">
        <f t="shared" si="16"/>
        <v>3.6700000000000004</v>
      </c>
      <c r="M75" s="1">
        <v>0.22</v>
      </c>
      <c r="N75" s="1">
        <v>0.35</v>
      </c>
      <c r="O75" s="1">
        <v>0.33</v>
      </c>
      <c r="P75" s="1">
        <v>0.33</v>
      </c>
      <c r="Q75" s="1">
        <v>0.37</v>
      </c>
      <c r="R75" s="1">
        <v>0.29</v>
      </c>
      <c r="S75" s="1">
        <v>0.27</v>
      </c>
      <c r="T75" s="1">
        <v>0.33</v>
      </c>
      <c r="U75" s="1">
        <v>0.32</v>
      </c>
      <c r="V75" s="1">
        <v>0.35</v>
      </c>
      <c r="W75" s="1">
        <v>0.35</v>
      </c>
      <c r="X75" s="1">
        <v>0.16</v>
      </c>
    </row>
    <row r="76" spans="2:43" ht="11.25">
      <c r="B76" s="1" t="s">
        <v>223</v>
      </c>
      <c r="C76" s="1" t="s">
        <v>224</v>
      </c>
      <c r="D76" s="1" t="s">
        <v>108</v>
      </c>
      <c r="E76" s="1" t="s">
        <v>121</v>
      </c>
      <c r="F76" s="1" t="s">
        <v>122</v>
      </c>
      <c r="G76" s="1" t="s">
        <v>14</v>
      </c>
      <c r="H76" s="1">
        <f t="shared" si="16"/>
        <v>7.579999999999997</v>
      </c>
      <c r="I76" s="1">
        <v>0.3</v>
      </c>
      <c r="J76" s="1">
        <v>0.62</v>
      </c>
      <c r="K76" s="1">
        <v>0.39</v>
      </c>
      <c r="L76" s="1">
        <v>0.64</v>
      </c>
      <c r="M76" s="1">
        <v>0.3</v>
      </c>
      <c r="N76" s="1">
        <v>0.31</v>
      </c>
      <c r="O76" s="1">
        <v>0.3</v>
      </c>
      <c r="P76" s="1">
        <v>0.3</v>
      </c>
      <c r="Q76" s="1">
        <v>0.32</v>
      </c>
      <c r="R76" s="1">
        <v>0.25</v>
      </c>
      <c r="S76" s="1">
        <v>0.24</v>
      </c>
      <c r="T76" s="1">
        <v>0.3</v>
      </c>
      <c r="U76" s="1">
        <v>0.39</v>
      </c>
      <c r="V76" s="1">
        <v>0.34</v>
      </c>
      <c r="W76" s="1">
        <v>0.31</v>
      </c>
      <c r="X76" s="1">
        <v>0.28</v>
      </c>
      <c r="Y76" s="1">
        <v>0.31</v>
      </c>
      <c r="Z76" s="1">
        <v>0.31</v>
      </c>
      <c r="AA76" s="1">
        <v>0.3</v>
      </c>
      <c r="AB76" s="1">
        <v>0.3</v>
      </c>
      <c r="AC76" s="1">
        <v>0.51</v>
      </c>
      <c r="AP76" s="1">
        <v>0.14</v>
      </c>
      <c r="AQ76" s="1">
        <v>0.12</v>
      </c>
    </row>
    <row r="77" spans="2:57" s="27" customFormat="1" ht="12">
      <c r="B77" s="27" t="s">
        <v>223</v>
      </c>
      <c r="C77" s="27" t="s">
        <v>224</v>
      </c>
      <c r="G77" s="28" t="str">
        <f>+E76&amp;B76&amp;C76</f>
        <v>CHRZANOWSKI subtotal =</v>
      </c>
      <c r="H77" s="29">
        <f>SUM(H70:H76)</f>
        <v>18.209999999999997</v>
      </c>
      <c r="I77" s="33">
        <f aca="true" t="shared" si="17" ref="I77:BD77">SUM(I70:I76)</f>
        <v>2.23</v>
      </c>
      <c r="J77" s="33">
        <f t="shared" si="17"/>
        <v>1.43</v>
      </c>
      <c r="K77" s="33">
        <f t="shared" si="17"/>
        <v>1.23</v>
      </c>
      <c r="L77" s="33">
        <f t="shared" si="17"/>
        <v>1.25</v>
      </c>
      <c r="M77" s="29">
        <f t="shared" si="17"/>
        <v>1.1099999999999999</v>
      </c>
      <c r="N77" s="33">
        <f t="shared" si="17"/>
        <v>1.27</v>
      </c>
      <c r="O77" s="29">
        <f t="shared" si="17"/>
        <v>0.63</v>
      </c>
      <c r="P77" s="29">
        <f t="shared" si="17"/>
        <v>0.63</v>
      </c>
      <c r="Q77" s="29">
        <f t="shared" si="17"/>
        <v>0.69</v>
      </c>
      <c r="R77" s="29">
        <f t="shared" si="17"/>
        <v>0.55</v>
      </c>
      <c r="S77" s="29">
        <f t="shared" si="17"/>
        <v>0.5800000000000001</v>
      </c>
      <c r="T77" s="29">
        <f t="shared" si="17"/>
        <v>0.72</v>
      </c>
      <c r="U77" s="29">
        <f t="shared" si="17"/>
        <v>0.73</v>
      </c>
      <c r="V77" s="29">
        <f t="shared" si="17"/>
        <v>0.7</v>
      </c>
      <c r="W77" s="29">
        <f t="shared" si="17"/>
        <v>0.6699999999999999</v>
      </c>
      <c r="X77" s="29">
        <f t="shared" si="17"/>
        <v>0.45000000000000007</v>
      </c>
      <c r="Y77" s="29">
        <f t="shared" si="17"/>
        <v>0.32</v>
      </c>
      <c r="Z77" s="29">
        <f t="shared" si="17"/>
        <v>0.32</v>
      </c>
      <c r="AA77" s="29">
        <f t="shared" si="17"/>
        <v>0.31</v>
      </c>
      <c r="AB77" s="29">
        <f t="shared" si="17"/>
        <v>0.31</v>
      </c>
      <c r="AC77" s="29">
        <f t="shared" si="17"/>
        <v>0.51</v>
      </c>
      <c r="AD77" s="29">
        <f t="shared" si="17"/>
        <v>0</v>
      </c>
      <c r="AE77" s="29">
        <f t="shared" si="17"/>
        <v>0</v>
      </c>
      <c r="AF77" s="29">
        <f t="shared" si="17"/>
        <v>0</v>
      </c>
      <c r="AG77" s="29">
        <f t="shared" si="17"/>
        <v>0</v>
      </c>
      <c r="AH77" s="29">
        <f t="shared" si="17"/>
        <v>0.07</v>
      </c>
      <c r="AI77" s="29">
        <f t="shared" si="17"/>
        <v>0.09</v>
      </c>
      <c r="AJ77" s="29">
        <f t="shared" si="17"/>
        <v>0.08</v>
      </c>
      <c r="AK77" s="29">
        <f t="shared" si="17"/>
        <v>0.09</v>
      </c>
      <c r="AL77" s="29">
        <f t="shared" si="17"/>
        <v>0.08</v>
      </c>
      <c r="AM77" s="29">
        <f t="shared" si="17"/>
        <v>0.09</v>
      </c>
      <c r="AN77" s="29">
        <f t="shared" si="17"/>
        <v>0.08</v>
      </c>
      <c r="AO77" s="29">
        <f t="shared" si="17"/>
        <v>0.08</v>
      </c>
      <c r="AP77" s="29">
        <f t="shared" si="17"/>
        <v>0.17</v>
      </c>
      <c r="AQ77" s="29">
        <f t="shared" si="17"/>
        <v>0.12</v>
      </c>
      <c r="AR77" s="29">
        <f t="shared" si="17"/>
        <v>0</v>
      </c>
      <c r="AS77" s="29">
        <f t="shared" si="17"/>
        <v>0</v>
      </c>
      <c r="AT77" s="29">
        <f t="shared" si="17"/>
        <v>0</v>
      </c>
      <c r="AU77" s="29">
        <f t="shared" si="17"/>
        <v>0</v>
      </c>
      <c r="AV77" s="29">
        <f t="shared" si="17"/>
        <v>0</v>
      </c>
      <c r="AW77" s="29">
        <f t="shared" si="17"/>
        <v>0</v>
      </c>
      <c r="AX77" s="29">
        <f t="shared" si="17"/>
        <v>0</v>
      </c>
      <c r="AY77" s="29">
        <f t="shared" si="17"/>
        <v>0.27</v>
      </c>
      <c r="AZ77" s="29">
        <f t="shared" si="17"/>
        <v>0.35</v>
      </c>
      <c r="BA77" s="29">
        <f t="shared" si="17"/>
        <v>0</v>
      </c>
      <c r="BB77" s="29">
        <f t="shared" si="17"/>
        <v>0</v>
      </c>
      <c r="BC77" s="29">
        <f t="shared" si="17"/>
        <v>0</v>
      </c>
      <c r="BD77" s="29">
        <f t="shared" si="17"/>
        <v>0</v>
      </c>
      <c r="BE77" s="30"/>
    </row>
    <row r="78" spans="2:12" ht="11.25">
      <c r="B78" s="1" t="s">
        <v>223</v>
      </c>
      <c r="C78" s="1" t="s">
        <v>224</v>
      </c>
      <c r="D78" s="1" t="s">
        <v>108</v>
      </c>
      <c r="E78" s="1" t="s">
        <v>128</v>
      </c>
      <c r="F78" s="1" t="s">
        <v>129</v>
      </c>
      <c r="G78" s="1" t="s">
        <v>15</v>
      </c>
      <c r="H78" s="1">
        <f>SUM(I78:BC78)</f>
        <v>0.67</v>
      </c>
      <c r="L78" s="1">
        <v>0.67</v>
      </c>
    </row>
    <row r="79" spans="2:10" ht="11.25">
      <c r="B79" s="1" t="s">
        <v>223</v>
      </c>
      <c r="C79" s="1" t="s">
        <v>224</v>
      </c>
      <c r="D79" s="1" t="s">
        <v>108</v>
      </c>
      <c r="E79" s="1" t="s">
        <v>128</v>
      </c>
      <c r="F79" s="1" t="s">
        <v>129</v>
      </c>
      <c r="G79" s="1" t="s">
        <v>16</v>
      </c>
      <c r="H79" s="1">
        <f>SUM(I79:BC79)</f>
        <v>0.77</v>
      </c>
      <c r="I79" s="1">
        <v>0.58</v>
      </c>
      <c r="J79" s="1">
        <v>0.19</v>
      </c>
    </row>
    <row r="80" spans="2:14" ht="11.25">
      <c r="B80" s="1" t="s">
        <v>223</v>
      </c>
      <c r="C80" s="1" t="s">
        <v>224</v>
      </c>
      <c r="D80" s="1" t="s">
        <v>108</v>
      </c>
      <c r="E80" s="1" t="s">
        <v>128</v>
      </c>
      <c r="F80" s="1" t="s">
        <v>129</v>
      </c>
      <c r="G80" s="1" t="s">
        <v>22</v>
      </c>
      <c r="H80" s="1">
        <f>SUM(I80:BC80)</f>
        <v>1.84</v>
      </c>
      <c r="I80" s="1">
        <v>0.23</v>
      </c>
      <c r="J80" s="1">
        <v>0.23</v>
      </c>
      <c r="K80" s="1">
        <v>0.24</v>
      </c>
      <c r="L80" s="1">
        <v>0.5</v>
      </c>
      <c r="M80" s="1">
        <v>0.57</v>
      </c>
      <c r="N80" s="1">
        <v>0.07</v>
      </c>
    </row>
    <row r="81" spans="2:12" ht="11.25">
      <c r="B81" s="1" t="s">
        <v>223</v>
      </c>
      <c r="C81" s="1" t="s">
        <v>224</v>
      </c>
      <c r="D81" s="1" t="s">
        <v>108</v>
      </c>
      <c r="E81" s="1" t="s">
        <v>128</v>
      </c>
      <c r="F81" s="1" t="s">
        <v>129</v>
      </c>
      <c r="G81" s="1" t="s">
        <v>21</v>
      </c>
      <c r="H81" s="1">
        <f>SUM(I81:BC81)</f>
        <v>3.3199999999999994</v>
      </c>
      <c r="I81" s="1">
        <v>1.14</v>
      </c>
      <c r="J81" s="1">
        <v>0.96</v>
      </c>
      <c r="K81" s="1">
        <v>1.01</v>
      </c>
      <c r="L81" s="1">
        <v>0.21</v>
      </c>
    </row>
    <row r="82" spans="2:57" s="27" customFormat="1" ht="12">
      <c r="B82" s="27" t="s">
        <v>223</v>
      </c>
      <c r="C82" s="27" t="s">
        <v>224</v>
      </c>
      <c r="G82" s="28" t="str">
        <f>+E81&amp;B81&amp;C81</f>
        <v>DAHLGREN    subtotal =</v>
      </c>
      <c r="H82" s="29">
        <f>SUM(H78:H81)</f>
        <v>6.6</v>
      </c>
      <c r="I82" s="33">
        <f aca="true" t="shared" si="18" ref="I82:BD82">SUM(I78:I81)</f>
        <v>1.9499999999999997</v>
      </c>
      <c r="J82" s="33">
        <f t="shared" si="18"/>
        <v>1.38</v>
      </c>
      <c r="K82" s="33">
        <f t="shared" si="18"/>
        <v>1.25</v>
      </c>
      <c r="L82" s="33">
        <f t="shared" si="18"/>
        <v>1.38</v>
      </c>
      <c r="M82" s="29">
        <f t="shared" si="18"/>
        <v>0.57</v>
      </c>
      <c r="N82" s="29">
        <f t="shared" si="18"/>
        <v>0.07</v>
      </c>
      <c r="O82" s="29">
        <f t="shared" si="18"/>
        <v>0</v>
      </c>
      <c r="P82" s="29">
        <f t="shared" si="18"/>
        <v>0</v>
      </c>
      <c r="Q82" s="29">
        <f t="shared" si="18"/>
        <v>0</v>
      </c>
      <c r="R82" s="29">
        <f t="shared" si="18"/>
        <v>0</v>
      </c>
      <c r="S82" s="29">
        <f t="shared" si="18"/>
        <v>0</v>
      </c>
      <c r="T82" s="29">
        <f t="shared" si="18"/>
        <v>0</v>
      </c>
      <c r="U82" s="29">
        <f t="shared" si="18"/>
        <v>0</v>
      </c>
      <c r="V82" s="29">
        <f t="shared" si="18"/>
        <v>0</v>
      </c>
      <c r="W82" s="29">
        <f t="shared" si="18"/>
        <v>0</v>
      </c>
      <c r="X82" s="29">
        <f t="shared" si="18"/>
        <v>0</v>
      </c>
      <c r="Y82" s="29">
        <f t="shared" si="18"/>
        <v>0</v>
      </c>
      <c r="Z82" s="29">
        <f t="shared" si="18"/>
        <v>0</v>
      </c>
      <c r="AA82" s="29">
        <f t="shared" si="18"/>
        <v>0</v>
      </c>
      <c r="AB82" s="29">
        <f t="shared" si="18"/>
        <v>0</v>
      </c>
      <c r="AC82" s="29">
        <f t="shared" si="18"/>
        <v>0</v>
      </c>
      <c r="AD82" s="29">
        <f t="shared" si="18"/>
        <v>0</v>
      </c>
      <c r="AE82" s="29">
        <f t="shared" si="18"/>
        <v>0</v>
      </c>
      <c r="AF82" s="29">
        <f t="shared" si="18"/>
        <v>0</v>
      </c>
      <c r="AG82" s="29">
        <f t="shared" si="18"/>
        <v>0</v>
      </c>
      <c r="AH82" s="29">
        <f t="shared" si="18"/>
        <v>0</v>
      </c>
      <c r="AI82" s="29">
        <f t="shared" si="18"/>
        <v>0</v>
      </c>
      <c r="AJ82" s="29">
        <f t="shared" si="18"/>
        <v>0</v>
      </c>
      <c r="AK82" s="29">
        <f t="shared" si="18"/>
        <v>0</v>
      </c>
      <c r="AL82" s="29">
        <f t="shared" si="18"/>
        <v>0</v>
      </c>
      <c r="AM82" s="29">
        <f t="shared" si="18"/>
        <v>0</v>
      </c>
      <c r="AN82" s="29">
        <f t="shared" si="18"/>
        <v>0</v>
      </c>
      <c r="AO82" s="29">
        <f t="shared" si="18"/>
        <v>0</v>
      </c>
      <c r="AP82" s="29">
        <f t="shared" si="18"/>
        <v>0</v>
      </c>
      <c r="AQ82" s="29">
        <f t="shared" si="18"/>
        <v>0</v>
      </c>
      <c r="AR82" s="29">
        <f t="shared" si="18"/>
        <v>0</v>
      </c>
      <c r="AS82" s="29">
        <f t="shared" si="18"/>
        <v>0</v>
      </c>
      <c r="AT82" s="29">
        <f t="shared" si="18"/>
        <v>0</v>
      </c>
      <c r="AU82" s="29">
        <f t="shared" si="18"/>
        <v>0</v>
      </c>
      <c r="AV82" s="29">
        <f t="shared" si="18"/>
        <v>0</v>
      </c>
      <c r="AW82" s="29">
        <f t="shared" si="18"/>
        <v>0</v>
      </c>
      <c r="AX82" s="29">
        <f t="shared" si="18"/>
        <v>0</v>
      </c>
      <c r="AY82" s="29">
        <f t="shared" si="18"/>
        <v>0</v>
      </c>
      <c r="AZ82" s="29">
        <f t="shared" si="18"/>
        <v>0</v>
      </c>
      <c r="BA82" s="29">
        <f t="shared" si="18"/>
        <v>0</v>
      </c>
      <c r="BB82" s="29">
        <f t="shared" si="18"/>
        <v>0</v>
      </c>
      <c r="BC82" s="29">
        <f t="shared" si="18"/>
        <v>0</v>
      </c>
      <c r="BD82" s="29">
        <f t="shared" si="18"/>
        <v>0</v>
      </c>
      <c r="BE82" s="30"/>
    </row>
    <row r="83" spans="2:54" ht="11.25">
      <c r="B83" s="1" t="s">
        <v>223</v>
      </c>
      <c r="C83" s="1" t="s">
        <v>224</v>
      </c>
      <c r="D83" s="1" t="s">
        <v>108</v>
      </c>
      <c r="E83" s="1" t="s">
        <v>137</v>
      </c>
      <c r="F83" s="1" t="s">
        <v>138</v>
      </c>
      <c r="G83" s="1" t="s">
        <v>45</v>
      </c>
      <c r="H83" s="1">
        <f>SUM(I83:BC83)</f>
        <v>12.720000000000006</v>
      </c>
      <c r="I83" s="1">
        <v>0.54</v>
      </c>
      <c r="J83" s="1">
        <v>0.59</v>
      </c>
      <c r="K83" s="1">
        <v>0.08</v>
      </c>
      <c r="L83" s="1">
        <v>0.08</v>
      </c>
      <c r="M83" s="1">
        <v>0.36</v>
      </c>
      <c r="N83" s="1">
        <v>0.52</v>
      </c>
      <c r="O83" s="1">
        <v>0.16</v>
      </c>
      <c r="P83" s="1">
        <v>0.16</v>
      </c>
      <c r="Q83" s="1">
        <v>0.49</v>
      </c>
      <c r="R83" s="1">
        <v>0.18</v>
      </c>
      <c r="S83" s="1">
        <v>0.14</v>
      </c>
      <c r="T83" s="1">
        <v>0.17</v>
      </c>
      <c r="U83" s="1">
        <v>0.17</v>
      </c>
      <c r="V83" s="1">
        <v>0.29</v>
      </c>
      <c r="W83" s="1">
        <v>0.66</v>
      </c>
      <c r="X83" s="1">
        <v>0.7</v>
      </c>
      <c r="Y83" s="1">
        <v>0.56</v>
      </c>
      <c r="Z83" s="1">
        <v>0.56</v>
      </c>
      <c r="AA83" s="1">
        <v>0.86</v>
      </c>
      <c r="AB83" s="1">
        <v>0.96</v>
      </c>
      <c r="AC83" s="1">
        <v>1.01</v>
      </c>
      <c r="AD83" s="1">
        <v>0.86</v>
      </c>
      <c r="AE83" s="1">
        <v>0.27</v>
      </c>
      <c r="AF83" s="1">
        <v>0.26</v>
      </c>
      <c r="AG83" s="1">
        <v>0.26</v>
      </c>
      <c r="AH83" s="1">
        <v>0.27</v>
      </c>
      <c r="AI83" s="1">
        <v>0.18</v>
      </c>
      <c r="AJ83" s="1">
        <v>0.16</v>
      </c>
      <c r="AK83" s="1">
        <v>0.13</v>
      </c>
      <c r="AL83" s="1">
        <v>0.07</v>
      </c>
      <c r="AM83" s="1">
        <v>0.07</v>
      </c>
      <c r="AN83" s="1">
        <v>0.07</v>
      </c>
      <c r="AO83" s="1">
        <v>0.07</v>
      </c>
      <c r="AP83" s="1">
        <v>0.06</v>
      </c>
      <c r="AQ83" s="1">
        <v>0.05</v>
      </c>
      <c r="AR83" s="1">
        <v>0.07</v>
      </c>
      <c r="AS83" s="1">
        <v>0.06</v>
      </c>
      <c r="AT83" s="1">
        <v>0.07</v>
      </c>
      <c r="AU83" s="1">
        <v>0.07</v>
      </c>
      <c r="AV83" s="1">
        <v>0.07</v>
      </c>
      <c r="AW83" s="1">
        <v>0.07</v>
      </c>
      <c r="AX83" s="1">
        <v>0.06</v>
      </c>
      <c r="AY83" s="1">
        <v>0.07</v>
      </c>
      <c r="AZ83" s="1">
        <v>0.07</v>
      </c>
      <c r="BA83" s="1">
        <v>0.07</v>
      </c>
      <c r="BB83" s="1">
        <v>0.02</v>
      </c>
    </row>
    <row r="84" spans="2:57" s="27" customFormat="1" ht="12">
      <c r="B84" s="27" t="s">
        <v>223</v>
      </c>
      <c r="C84" s="27" t="s">
        <v>224</v>
      </c>
      <c r="G84" s="28" t="str">
        <f>+E83&amp;B83&amp;C83</f>
        <v>ELLIS       subtotal =</v>
      </c>
      <c r="H84" s="29">
        <f>SUM(H83)</f>
        <v>12.720000000000006</v>
      </c>
      <c r="I84" s="29">
        <f aca="true" t="shared" si="19" ref="I84:BD84">SUM(I83)</f>
        <v>0.54</v>
      </c>
      <c r="J84" s="29">
        <f t="shared" si="19"/>
        <v>0.59</v>
      </c>
      <c r="K84" s="29">
        <f t="shared" si="19"/>
        <v>0.08</v>
      </c>
      <c r="L84" s="29">
        <f t="shared" si="19"/>
        <v>0.08</v>
      </c>
      <c r="M84" s="29">
        <f t="shared" si="19"/>
        <v>0.36</v>
      </c>
      <c r="N84" s="29">
        <f t="shared" si="19"/>
        <v>0.52</v>
      </c>
      <c r="O84" s="29">
        <f t="shared" si="19"/>
        <v>0.16</v>
      </c>
      <c r="P84" s="29">
        <f t="shared" si="19"/>
        <v>0.16</v>
      </c>
      <c r="Q84" s="29">
        <f t="shared" si="19"/>
        <v>0.49</v>
      </c>
      <c r="R84" s="29">
        <f t="shared" si="19"/>
        <v>0.18</v>
      </c>
      <c r="S84" s="29">
        <f t="shared" si="19"/>
        <v>0.14</v>
      </c>
      <c r="T84" s="29">
        <f t="shared" si="19"/>
        <v>0.17</v>
      </c>
      <c r="U84" s="29">
        <f t="shared" si="19"/>
        <v>0.17</v>
      </c>
      <c r="V84" s="29">
        <f t="shared" si="19"/>
        <v>0.29</v>
      </c>
      <c r="W84" s="29">
        <f t="shared" si="19"/>
        <v>0.66</v>
      </c>
      <c r="X84" s="29">
        <f t="shared" si="19"/>
        <v>0.7</v>
      </c>
      <c r="Y84" s="29">
        <f t="shared" si="19"/>
        <v>0.56</v>
      </c>
      <c r="Z84" s="29">
        <f t="shared" si="19"/>
        <v>0.56</v>
      </c>
      <c r="AA84" s="29">
        <f t="shared" si="19"/>
        <v>0.86</v>
      </c>
      <c r="AB84" s="29">
        <f t="shared" si="19"/>
        <v>0.96</v>
      </c>
      <c r="AC84" s="29">
        <f t="shared" si="19"/>
        <v>1.01</v>
      </c>
      <c r="AD84" s="29">
        <f t="shared" si="19"/>
        <v>0.86</v>
      </c>
      <c r="AE84" s="29">
        <f t="shared" si="19"/>
        <v>0.27</v>
      </c>
      <c r="AF84" s="29">
        <f t="shared" si="19"/>
        <v>0.26</v>
      </c>
      <c r="AG84" s="29">
        <f t="shared" si="19"/>
        <v>0.26</v>
      </c>
      <c r="AH84" s="29">
        <f t="shared" si="19"/>
        <v>0.27</v>
      </c>
      <c r="AI84" s="29">
        <f t="shared" si="19"/>
        <v>0.18</v>
      </c>
      <c r="AJ84" s="29">
        <f t="shared" si="19"/>
        <v>0.16</v>
      </c>
      <c r="AK84" s="29">
        <f t="shared" si="19"/>
        <v>0.13</v>
      </c>
      <c r="AL84" s="29">
        <f t="shared" si="19"/>
        <v>0.07</v>
      </c>
      <c r="AM84" s="29">
        <f t="shared" si="19"/>
        <v>0.07</v>
      </c>
      <c r="AN84" s="29">
        <f t="shared" si="19"/>
        <v>0.07</v>
      </c>
      <c r="AO84" s="29">
        <f t="shared" si="19"/>
        <v>0.07</v>
      </c>
      <c r="AP84" s="29">
        <f t="shared" si="19"/>
        <v>0.06</v>
      </c>
      <c r="AQ84" s="29">
        <f t="shared" si="19"/>
        <v>0.05</v>
      </c>
      <c r="AR84" s="29">
        <f t="shared" si="19"/>
        <v>0.07</v>
      </c>
      <c r="AS84" s="29">
        <f t="shared" si="19"/>
        <v>0.06</v>
      </c>
      <c r="AT84" s="29">
        <f t="shared" si="19"/>
        <v>0.07</v>
      </c>
      <c r="AU84" s="29">
        <f t="shared" si="19"/>
        <v>0.07</v>
      </c>
      <c r="AV84" s="29">
        <f t="shared" si="19"/>
        <v>0.07</v>
      </c>
      <c r="AW84" s="29">
        <f t="shared" si="19"/>
        <v>0.07</v>
      </c>
      <c r="AX84" s="29">
        <f t="shared" si="19"/>
        <v>0.06</v>
      </c>
      <c r="AY84" s="29">
        <f t="shared" si="19"/>
        <v>0.07</v>
      </c>
      <c r="AZ84" s="29">
        <f t="shared" si="19"/>
        <v>0.07</v>
      </c>
      <c r="BA84" s="29">
        <f t="shared" si="19"/>
        <v>0.07</v>
      </c>
      <c r="BB84" s="29">
        <f t="shared" si="19"/>
        <v>0.02</v>
      </c>
      <c r="BC84" s="29">
        <f t="shared" si="19"/>
        <v>0</v>
      </c>
      <c r="BD84" s="29">
        <f t="shared" si="19"/>
        <v>0</v>
      </c>
      <c r="BE84" s="30"/>
    </row>
    <row r="85" spans="2:9" ht="11.25">
      <c r="B85" s="1" t="s">
        <v>223</v>
      </c>
      <c r="C85" s="1" t="s">
        <v>224</v>
      </c>
      <c r="D85" s="1" t="s">
        <v>108</v>
      </c>
      <c r="E85" s="1" t="s">
        <v>140</v>
      </c>
      <c r="F85" s="1" t="s">
        <v>141</v>
      </c>
      <c r="G85" s="1" t="s">
        <v>13</v>
      </c>
      <c r="H85" s="1">
        <f>SUM(I85:BC85)</f>
        <v>0.72</v>
      </c>
      <c r="I85" s="1">
        <v>0.72</v>
      </c>
    </row>
    <row r="86" spans="2:33" ht="11.25">
      <c r="B86" s="1" t="s">
        <v>223</v>
      </c>
      <c r="C86" s="1" t="s">
        <v>224</v>
      </c>
      <c r="D86" s="1" t="s">
        <v>108</v>
      </c>
      <c r="E86" s="1" t="s">
        <v>140</v>
      </c>
      <c r="F86" s="1" t="s">
        <v>141</v>
      </c>
      <c r="G86" s="1" t="s">
        <v>48</v>
      </c>
      <c r="H86" s="1">
        <f>SUM(I86:BC86)</f>
        <v>2.4000000000000004</v>
      </c>
      <c r="Z86" s="1">
        <v>0.31</v>
      </c>
      <c r="AA86" s="1">
        <v>0.34</v>
      </c>
      <c r="AB86" s="1">
        <v>0.34</v>
      </c>
      <c r="AC86" s="1">
        <v>0.36</v>
      </c>
      <c r="AD86" s="1">
        <v>0.31</v>
      </c>
      <c r="AE86" s="1">
        <v>0.26</v>
      </c>
      <c r="AF86" s="1">
        <v>0.32</v>
      </c>
      <c r="AG86" s="1">
        <v>0.16</v>
      </c>
    </row>
    <row r="87" spans="2:14" ht="11.25">
      <c r="B87" s="1" t="s">
        <v>223</v>
      </c>
      <c r="C87" s="1" t="s">
        <v>224</v>
      </c>
      <c r="D87" s="1" t="s">
        <v>108</v>
      </c>
      <c r="E87" s="1" t="s">
        <v>140</v>
      </c>
      <c r="F87" s="1" t="s">
        <v>141</v>
      </c>
      <c r="G87" s="1" t="s">
        <v>1</v>
      </c>
      <c r="H87" s="1">
        <f>SUM(I87:BC87)</f>
        <v>2.93</v>
      </c>
      <c r="I87" s="1">
        <v>0.53</v>
      </c>
      <c r="J87" s="1">
        <v>0.69</v>
      </c>
      <c r="K87" s="1">
        <v>0.59</v>
      </c>
      <c r="L87" s="1">
        <v>0.05</v>
      </c>
      <c r="M87" s="1">
        <v>0.71</v>
      </c>
      <c r="N87" s="1">
        <v>0.36</v>
      </c>
    </row>
    <row r="88" spans="2:55" ht="11.25">
      <c r="B88" s="1" t="s">
        <v>223</v>
      </c>
      <c r="C88" s="1" t="s">
        <v>224</v>
      </c>
      <c r="D88" s="1" t="s">
        <v>108</v>
      </c>
      <c r="E88" s="1" t="s">
        <v>140</v>
      </c>
      <c r="F88" s="1" t="s">
        <v>141</v>
      </c>
      <c r="G88" s="1" t="s">
        <v>12</v>
      </c>
      <c r="H88" s="1">
        <f>SUM(I88:BC88)</f>
        <v>9.520000000000008</v>
      </c>
      <c r="I88" s="1">
        <v>0.56</v>
      </c>
      <c r="J88" s="1">
        <v>0.56</v>
      </c>
      <c r="K88" s="1">
        <v>0.59</v>
      </c>
      <c r="L88" s="1">
        <v>0.56</v>
      </c>
      <c r="M88" s="1">
        <v>0.56</v>
      </c>
      <c r="N88" s="1">
        <v>0.59</v>
      </c>
      <c r="O88" s="1">
        <v>0.56</v>
      </c>
      <c r="P88" s="1">
        <v>0.56</v>
      </c>
      <c r="Q88" s="1">
        <v>0.34</v>
      </c>
      <c r="R88" s="1">
        <v>0.27</v>
      </c>
      <c r="S88" s="1">
        <v>0.25</v>
      </c>
      <c r="T88" s="1">
        <v>0.31</v>
      </c>
      <c r="U88" s="1">
        <v>0.3</v>
      </c>
      <c r="V88" s="1">
        <v>0.33</v>
      </c>
      <c r="W88" s="1">
        <v>0.33</v>
      </c>
      <c r="X88" s="1">
        <v>0.3</v>
      </c>
      <c r="Y88" s="1">
        <v>0.33</v>
      </c>
      <c r="Z88" s="1">
        <v>0.33</v>
      </c>
      <c r="AA88" s="1">
        <v>0.31</v>
      </c>
      <c r="AB88" s="1">
        <v>0.31</v>
      </c>
      <c r="AC88" s="1">
        <v>0.05</v>
      </c>
      <c r="AD88" s="1">
        <v>0.05</v>
      </c>
      <c r="AE88" s="1">
        <v>0.04</v>
      </c>
      <c r="AF88" s="1">
        <v>0.05</v>
      </c>
      <c r="AG88" s="1">
        <v>0.05</v>
      </c>
      <c r="AH88" s="1">
        <v>0.06</v>
      </c>
      <c r="AI88" s="1">
        <v>0.05</v>
      </c>
      <c r="AJ88" s="1">
        <v>0.05</v>
      </c>
      <c r="AK88" s="1">
        <v>0.05</v>
      </c>
      <c r="AL88" s="1">
        <v>0.05</v>
      </c>
      <c r="AM88" s="1">
        <v>0.05</v>
      </c>
      <c r="AN88" s="1">
        <v>0.05</v>
      </c>
      <c r="AO88" s="1">
        <v>0.05</v>
      </c>
      <c r="AP88" s="1">
        <v>0.04</v>
      </c>
      <c r="AQ88" s="1">
        <v>0.04</v>
      </c>
      <c r="AR88" s="1">
        <v>0.05</v>
      </c>
      <c r="AS88" s="1">
        <v>0.04</v>
      </c>
      <c r="AT88" s="1">
        <v>0.05</v>
      </c>
      <c r="AU88" s="1">
        <v>0.05</v>
      </c>
      <c r="AV88" s="1">
        <v>0.05</v>
      </c>
      <c r="AW88" s="1">
        <v>0.05</v>
      </c>
      <c r="AX88" s="1">
        <v>0.04</v>
      </c>
      <c r="AY88" s="1">
        <v>0.05</v>
      </c>
      <c r="AZ88" s="1">
        <v>0.05</v>
      </c>
      <c r="BA88" s="1">
        <v>0.05</v>
      </c>
      <c r="BB88" s="1">
        <v>0.04</v>
      </c>
      <c r="BC88" s="1">
        <v>0.02</v>
      </c>
    </row>
    <row r="89" spans="2:57" s="27" customFormat="1" ht="12">
      <c r="B89" s="27" t="s">
        <v>223</v>
      </c>
      <c r="C89" s="27" t="s">
        <v>224</v>
      </c>
      <c r="G89" s="28" t="str">
        <f>+E88&amp;B88&amp;C88</f>
        <v>FAN         subtotal =</v>
      </c>
      <c r="H89" s="29">
        <f>SUM(H85:H88)</f>
        <v>15.57000000000001</v>
      </c>
      <c r="I89" s="33">
        <f aca="true" t="shared" si="20" ref="I89:BD89">SUM(I85:I88)</f>
        <v>1.81</v>
      </c>
      <c r="J89" s="33">
        <f t="shared" si="20"/>
        <v>1.25</v>
      </c>
      <c r="K89" s="33">
        <f t="shared" si="20"/>
        <v>1.18</v>
      </c>
      <c r="L89" s="29">
        <f t="shared" si="20"/>
        <v>0.6100000000000001</v>
      </c>
      <c r="M89" s="33">
        <f t="shared" si="20"/>
        <v>1.27</v>
      </c>
      <c r="N89" s="29">
        <f t="shared" si="20"/>
        <v>0.95</v>
      </c>
      <c r="O89" s="29">
        <f t="shared" si="20"/>
        <v>0.56</v>
      </c>
      <c r="P89" s="29">
        <f t="shared" si="20"/>
        <v>0.56</v>
      </c>
      <c r="Q89" s="29">
        <f t="shared" si="20"/>
        <v>0.34</v>
      </c>
      <c r="R89" s="29">
        <f t="shared" si="20"/>
        <v>0.27</v>
      </c>
      <c r="S89" s="29">
        <f t="shared" si="20"/>
        <v>0.25</v>
      </c>
      <c r="T89" s="29">
        <f t="shared" si="20"/>
        <v>0.31</v>
      </c>
      <c r="U89" s="29">
        <f t="shared" si="20"/>
        <v>0.3</v>
      </c>
      <c r="V89" s="29">
        <f t="shared" si="20"/>
        <v>0.33</v>
      </c>
      <c r="W89" s="29">
        <f t="shared" si="20"/>
        <v>0.33</v>
      </c>
      <c r="X89" s="29">
        <f t="shared" si="20"/>
        <v>0.3</v>
      </c>
      <c r="Y89" s="29">
        <f t="shared" si="20"/>
        <v>0.33</v>
      </c>
      <c r="Z89" s="29">
        <f t="shared" si="20"/>
        <v>0.64</v>
      </c>
      <c r="AA89" s="29">
        <f t="shared" si="20"/>
        <v>0.65</v>
      </c>
      <c r="AB89" s="29">
        <f t="shared" si="20"/>
        <v>0.65</v>
      </c>
      <c r="AC89" s="29">
        <f t="shared" si="20"/>
        <v>0.41</v>
      </c>
      <c r="AD89" s="29">
        <f t="shared" si="20"/>
        <v>0.36</v>
      </c>
      <c r="AE89" s="29">
        <f t="shared" si="20"/>
        <v>0.3</v>
      </c>
      <c r="AF89" s="29">
        <f t="shared" si="20"/>
        <v>0.37</v>
      </c>
      <c r="AG89" s="29">
        <f t="shared" si="20"/>
        <v>0.21000000000000002</v>
      </c>
      <c r="AH89" s="29">
        <f t="shared" si="20"/>
        <v>0.06</v>
      </c>
      <c r="AI89" s="29">
        <f t="shared" si="20"/>
        <v>0.05</v>
      </c>
      <c r="AJ89" s="29">
        <f t="shared" si="20"/>
        <v>0.05</v>
      </c>
      <c r="AK89" s="29">
        <f t="shared" si="20"/>
        <v>0.05</v>
      </c>
      <c r="AL89" s="29">
        <f t="shared" si="20"/>
        <v>0.05</v>
      </c>
      <c r="AM89" s="29">
        <f t="shared" si="20"/>
        <v>0.05</v>
      </c>
      <c r="AN89" s="29">
        <f t="shared" si="20"/>
        <v>0.05</v>
      </c>
      <c r="AO89" s="29">
        <f t="shared" si="20"/>
        <v>0.05</v>
      </c>
      <c r="AP89" s="29">
        <f t="shared" si="20"/>
        <v>0.04</v>
      </c>
      <c r="AQ89" s="29">
        <f t="shared" si="20"/>
        <v>0.04</v>
      </c>
      <c r="AR89" s="29">
        <f t="shared" si="20"/>
        <v>0.05</v>
      </c>
      <c r="AS89" s="29">
        <f t="shared" si="20"/>
        <v>0.04</v>
      </c>
      <c r="AT89" s="29">
        <f t="shared" si="20"/>
        <v>0.05</v>
      </c>
      <c r="AU89" s="29">
        <f t="shared" si="20"/>
        <v>0.05</v>
      </c>
      <c r="AV89" s="29">
        <f t="shared" si="20"/>
        <v>0.05</v>
      </c>
      <c r="AW89" s="29">
        <f t="shared" si="20"/>
        <v>0.05</v>
      </c>
      <c r="AX89" s="29">
        <f t="shared" si="20"/>
        <v>0.04</v>
      </c>
      <c r="AY89" s="29">
        <f t="shared" si="20"/>
        <v>0.05</v>
      </c>
      <c r="AZ89" s="29">
        <f t="shared" si="20"/>
        <v>0.05</v>
      </c>
      <c r="BA89" s="29">
        <f t="shared" si="20"/>
        <v>0.05</v>
      </c>
      <c r="BB89" s="29">
        <f t="shared" si="20"/>
        <v>0.04</v>
      </c>
      <c r="BC89" s="29">
        <f t="shared" si="20"/>
        <v>0.02</v>
      </c>
      <c r="BD89" s="29">
        <f t="shared" si="20"/>
        <v>0</v>
      </c>
      <c r="BE89" s="30"/>
    </row>
    <row r="90" spans="2:55" ht="11.25">
      <c r="B90" s="1" t="s">
        <v>223</v>
      </c>
      <c r="C90" s="1" t="s">
        <v>224</v>
      </c>
      <c r="D90" s="1" t="s">
        <v>108</v>
      </c>
      <c r="E90" s="1" t="s">
        <v>154</v>
      </c>
      <c r="F90" s="1" t="s">
        <v>155</v>
      </c>
      <c r="G90" s="1" t="s">
        <v>26</v>
      </c>
      <c r="H90" s="1">
        <f>SUM(I90:BC90)</f>
        <v>31.980000000000004</v>
      </c>
      <c r="I90" s="1">
        <v>0.78</v>
      </c>
      <c r="J90" s="1">
        <v>0.78</v>
      </c>
      <c r="K90" s="1">
        <v>0.82</v>
      </c>
      <c r="L90" s="1">
        <v>0.78</v>
      </c>
      <c r="M90" s="1">
        <v>0.78</v>
      </c>
      <c r="N90" s="1">
        <v>0.82</v>
      </c>
      <c r="O90" s="1">
        <v>0.78</v>
      </c>
      <c r="P90" s="1">
        <v>0.78</v>
      </c>
      <c r="Q90" s="1">
        <v>0.8</v>
      </c>
      <c r="R90" s="1">
        <v>0.62</v>
      </c>
      <c r="S90" s="1">
        <v>0.59</v>
      </c>
      <c r="T90" s="1">
        <v>0.73</v>
      </c>
      <c r="U90" s="1">
        <v>0.69</v>
      </c>
      <c r="V90" s="1">
        <v>0.76</v>
      </c>
      <c r="W90" s="1">
        <v>0.76</v>
      </c>
      <c r="X90" s="1">
        <v>0.69</v>
      </c>
      <c r="Y90" s="1">
        <v>0.76</v>
      </c>
      <c r="Z90" s="1">
        <v>0.76</v>
      </c>
      <c r="AA90" s="1">
        <v>0.73</v>
      </c>
      <c r="AB90" s="1">
        <v>0.73</v>
      </c>
      <c r="AC90" s="1">
        <v>0.77</v>
      </c>
      <c r="AD90" s="1">
        <v>0.66</v>
      </c>
      <c r="AE90" s="1">
        <v>0.56</v>
      </c>
      <c r="AF90" s="1">
        <v>0.7</v>
      </c>
      <c r="AG90" s="1">
        <v>0.7</v>
      </c>
      <c r="AH90" s="1">
        <v>0.8</v>
      </c>
      <c r="AI90" s="1">
        <v>0.77</v>
      </c>
      <c r="AJ90" s="1">
        <v>0.7</v>
      </c>
      <c r="AK90" s="1">
        <v>0.77</v>
      </c>
      <c r="AL90" s="1">
        <v>0.73</v>
      </c>
      <c r="AM90" s="1">
        <v>0.77</v>
      </c>
      <c r="AN90" s="1">
        <v>0.73</v>
      </c>
      <c r="AO90" s="1">
        <v>0.63</v>
      </c>
      <c r="AP90" s="1">
        <v>0.6</v>
      </c>
      <c r="AQ90" s="1">
        <v>0.51</v>
      </c>
      <c r="AR90" s="1">
        <v>0.63</v>
      </c>
      <c r="AS90" s="1">
        <v>0.6</v>
      </c>
      <c r="AT90" s="1">
        <v>0.69</v>
      </c>
      <c r="AU90" s="1">
        <v>0.63</v>
      </c>
      <c r="AV90" s="1">
        <v>0.63</v>
      </c>
      <c r="AW90" s="1">
        <v>0.66</v>
      </c>
      <c r="AX90" s="1">
        <v>0.6</v>
      </c>
      <c r="AY90" s="1">
        <v>0.69</v>
      </c>
      <c r="AZ90" s="1">
        <v>0.63</v>
      </c>
      <c r="BA90" s="1">
        <v>0.37</v>
      </c>
      <c r="BB90" s="1">
        <v>0.35</v>
      </c>
      <c r="BC90" s="1">
        <v>0.16</v>
      </c>
    </row>
    <row r="91" spans="2:57" s="27" customFormat="1" ht="12">
      <c r="B91" s="27" t="s">
        <v>223</v>
      </c>
      <c r="C91" s="27" t="s">
        <v>224</v>
      </c>
      <c r="G91" s="28" t="str">
        <f>+E90&amp;B90&amp;C90</f>
        <v>HEITZENROED subtotal =</v>
      </c>
      <c r="H91" s="29">
        <f>SUM(H90)</f>
        <v>31.980000000000004</v>
      </c>
      <c r="I91" s="29">
        <f aca="true" t="shared" si="21" ref="I91:BD91">SUM(I90)</f>
        <v>0.78</v>
      </c>
      <c r="J91" s="29">
        <f t="shared" si="21"/>
        <v>0.78</v>
      </c>
      <c r="K91" s="29">
        <f t="shared" si="21"/>
        <v>0.82</v>
      </c>
      <c r="L91" s="29">
        <f t="shared" si="21"/>
        <v>0.78</v>
      </c>
      <c r="M91" s="29">
        <f t="shared" si="21"/>
        <v>0.78</v>
      </c>
      <c r="N91" s="29">
        <f t="shared" si="21"/>
        <v>0.82</v>
      </c>
      <c r="O91" s="29">
        <f t="shared" si="21"/>
        <v>0.78</v>
      </c>
      <c r="P91" s="29">
        <f t="shared" si="21"/>
        <v>0.78</v>
      </c>
      <c r="Q91" s="29">
        <f t="shared" si="21"/>
        <v>0.8</v>
      </c>
      <c r="R91" s="29">
        <f t="shared" si="21"/>
        <v>0.62</v>
      </c>
      <c r="S91" s="29">
        <f t="shared" si="21"/>
        <v>0.59</v>
      </c>
      <c r="T91" s="29">
        <f t="shared" si="21"/>
        <v>0.73</v>
      </c>
      <c r="U91" s="29">
        <f t="shared" si="21"/>
        <v>0.69</v>
      </c>
      <c r="V91" s="29">
        <f t="shared" si="21"/>
        <v>0.76</v>
      </c>
      <c r="W91" s="29">
        <f t="shared" si="21"/>
        <v>0.76</v>
      </c>
      <c r="X91" s="29">
        <f t="shared" si="21"/>
        <v>0.69</v>
      </c>
      <c r="Y91" s="29">
        <f t="shared" si="21"/>
        <v>0.76</v>
      </c>
      <c r="Z91" s="29">
        <f t="shared" si="21"/>
        <v>0.76</v>
      </c>
      <c r="AA91" s="29">
        <f t="shared" si="21"/>
        <v>0.73</v>
      </c>
      <c r="AB91" s="29">
        <f t="shared" si="21"/>
        <v>0.73</v>
      </c>
      <c r="AC91" s="29">
        <f t="shared" si="21"/>
        <v>0.77</v>
      </c>
      <c r="AD91" s="29">
        <f t="shared" si="21"/>
        <v>0.66</v>
      </c>
      <c r="AE91" s="29">
        <f t="shared" si="21"/>
        <v>0.56</v>
      </c>
      <c r="AF91" s="29">
        <f t="shared" si="21"/>
        <v>0.7</v>
      </c>
      <c r="AG91" s="29">
        <f t="shared" si="21"/>
        <v>0.7</v>
      </c>
      <c r="AH91" s="29">
        <f t="shared" si="21"/>
        <v>0.8</v>
      </c>
      <c r="AI91" s="29">
        <f t="shared" si="21"/>
        <v>0.77</v>
      </c>
      <c r="AJ91" s="29">
        <f t="shared" si="21"/>
        <v>0.7</v>
      </c>
      <c r="AK91" s="29">
        <f t="shared" si="21"/>
        <v>0.77</v>
      </c>
      <c r="AL91" s="29">
        <f t="shared" si="21"/>
        <v>0.73</v>
      </c>
      <c r="AM91" s="29">
        <f t="shared" si="21"/>
        <v>0.77</v>
      </c>
      <c r="AN91" s="29">
        <f t="shared" si="21"/>
        <v>0.73</v>
      </c>
      <c r="AO91" s="29">
        <f t="shared" si="21"/>
        <v>0.63</v>
      </c>
      <c r="AP91" s="29">
        <f t="shared" si="21"/>
        <v>0.6</v>
      </c>
      <c r="AQ91" s="29">
        <f t="shared" si="21"/>
        <v>0.51</v>
      </c>
      <c r="AR91" s="29">
        <f t="shared" si="21"/>
        <v>0.63</v>
      </c>
      <c r="AS91" s="29">
        <f t="shared" si="21"/>
        <v>0.6</v>
      </c>
      <c r="AT91" s="29">
        <f t="shared" si="21"/>
        <v>0.69</v>
      </c>
      <c r="AU91" s="29">
        <f t="shared" si="21"/>
        <v>0.63</v>
      </c>
      <c r="AV91" s="29">
        <f t="shared" si="21"/>
        <v>0.63</v>
      </c>
      <c r="AW91" s="29">
        <f t="shared" si="21"/>
        <v>0.66</v>
      </c>
      <c r="AX91" s="29">
        <f t="shared" si="21"/>
        <v>0.6</v>
      </c>
      <c r="AY91" s="29">
        <f t="shared" si="21"/>
        <v>0.69</v>
      </c>
      <c r="AZ91" s="29">
        <f t="shared" si="21"/>
        <v>0.63</v>
      </c>
      <c r="BA91" s="29">
        <f t="shared" si="21"/>
        <v>0.37</v>
      </c>
      <c r="BB91" s="29">
        <f t="shared" si="21"/>
        <v>0.35</v>
      </c>
      <c r="BC91" s="29">
        <f t="shared" si="21"/>
        <v>0.16</v>
      </c>
      <c r="BD91" s="29">
        <f t="shared" si="21"/>
        <v>0</v>
      </c>
      <c r="BE91" s="30"/>
    </row>
    <row r="92" spans="2:9" ht="11.25">
      <c r="B92" s="1" t="s">
        <v>223</v>
      </c>
      <c r="C92" s="1" t="s">
        <v>224</v>
      </c>
      <c r="D92" s="1" t="s">
        <v>108</v>
      </c>
      <c r="E92" s="1" t="s">
        <v>163</v>
      </c>
      <c r="F92" s="1" t="s">
        <v>164</v>
      </c>
      <c r="G92" s="1" t="s">
        <v>13</v>
      </c>
      <c r="H92" s="1">
        <f>SUM(I92:BC92)</f>
        <v>0.46</v>
      </c>
      <c r="I92" s="1">
        <v>0.46</v>
      </c>
    </row>
    <row r="93" spans="2:17" ht="11.25">
      <c r="B93" s="1" t="s">
        <v>223</v>
      </c>
      <c r="C93" s="1" t="s">
        <v>224</v>
      </c>
      <c r="D93" s="1" t="s">
        <v>108</v>
      </c>
      <c r="E93" s="1" t="s">
        <v>163</v>
      </c>
      <c r="F93" s="1" t="s">
        <v>164</v>
      </c>
      <c r="G93" s="1" t="s">
        <v>27</v>
      </c>
      <c r="H93" s="1">
        <f>SUM(I93:BC93)</f>
        <v>2.19</v>
      </c>
      <c r="I93" s="1">
        <v>0.24</v>
      </c>
      <c r="J93" s="1">
        <v>0.24</v>
      </c>
      <c r="K93" s="1">
        <v>0.25</v>
      </c>
      <c r="L93" s="1">
        <v>0.24</v>
      </c>
      <c r="M93" s="1">
        <v>0.24</v>
      </c>
      <c r="N93" s="1">
        <v>0.25</v>
      </c>
      <c r="O93" s="1">
        <v>0.24</v>
      </c>
      <c r="P93" s="1">
        <v>0.24</v>
      </c>
      <c r="Q93" s="1">
        <v>0.25</v>
      </c>
    </row>
    <row r="94" spans="2:13" ht="11.25">
      <c r="B94" s="1" t="s">
        <v>223</v>
      </c>
      <c r="C94" s="1" t="s">
        <v>224</v>
      </c>
      <c r="D94" s="1" t="s">
        <v>108</v>
      </c>
      <c r="E94" s="1" t="s">
        <v>163</v>
      </c>
      <c r="F94" s="1" t="s">
        <v>164</v>
      </c>
      <c r="G94" s="1" t="s">
        <v>16</v>
      </c>
      <c r="H94" s="1">
        <f>SUM(I94:BC94)</f>
        <v>3.25</v>
      </c>
      <c r="I94" s="1">
        <v>0.66</v>
      </c>
      <c r="J94" s="1">
        <v>1.28</v>
      </c>
      <c r="K94" s="1">
        <v>0.68</v>
      </c>
      <c r="L94" s="1">
        <v>0.48</v>
      </c>
      <c r="M94" s="1">
        <v>0.15</v>
      </c>
    </row>
    <row r="95" spans="2:48" ht="11.25">
      <c r="B95" s="1" t="s">
        <v>223</v>
      </c>
      <c r="C95" s="1" t="s">
        <v>224</v>
      </c>
      <c r="D95" s="1" t="s">
        <v>108</v>
      </c>
      <c r="E95" s="1" t="s">
        <v>163</v>
      </c>
      <c r="F95" s="1" t="s">
        <v>164</v>
      </c>
      <c r="G95" s="1" t="s">
        <v>31</v>
      </c>
      <c r="H95" s="1">
        <f>SUM(I95:BC95)</f>
        <v>4.999999999999999</v>
      </c>
      <c r="AC95" s="1">
        <v>0.29</v>
      </c>
      <c r="AD95" s="1">
        <v>0.27</v>
      </c>
      <c r="AE95" s="1">
        <v>0.51</v>
      </c>
      <c r="AF95" s="1">
        <v>0.64</v>
      </c>
      <c r="AG95" s="1">
        <v>0.15</v>
      </c>
      <c r="AH95" s="1">
        <v>0.29</v>
      </c>
      <c r="AI95" s="1">
        <v>0.7</v>
      </c>
      <c r="AJ95" s="1">
        <v>0.34</v>
      </c>
      <c r="AO95" s="1">
        <v>0.41</v>
      </c>
      <c r="AP95" s="1">
        <v>0.39</v>
      </c>
      <c r="AQ95" s="1">
        <v>0.33</v>
      </c>
      <c r="AR95" s="1">
        <v>0.14</v>
      </c>
      <c r="AU95" s="1">
        <v>0.35</v>
      </c>
      <c r="AV95" s="1">
        <v>0.19</v>
      </c>
    </row>
    <row r="96" spans="2:57" s="27" customFormat="1" ht="12">
      <c r="B96" s="27" t="s">
        <v>223</v>
      </c>
      <c r="C96" s="27" t="s">
        <v>224</v>
      </c>
      <c r="G96" s="28" t="str">
        <f>+E95&amp;B95&amp;C95</f>
        <v>KALISH      subtotal =</v>
      </c>
      <c r="H96" s="29">
        <f>SUM(H92:H95)</f>
        <v>10.899999999999999</v>
      </c>
      <c r="I96" s="33">
        <f aca="true" t="shared" si="22" ref="I96:BD96">SUM(I92:I95)</f>
        <v>1.3599999999999999</v>
      </c>
      <c r="J96" s="33">
        <f t="shared" si="22"/>
        <v>1.52</v>
      </c>
      <c r="K96" s="29">
        <f t="shared" si="22"/>
        <v>0.93</v>
      </c>
      <c r="L96" s="29">
        <f t="shared" si="22"/>
        <v>0.72</v>
      </c>
      <c r="M96" s="29">
        <f t="shared" si="22"/>
        <v>0.39</v>
      </c>
      <c r="N96" s="29">
        <f t="shared" si="22"/>
        <v>0.25</v>
      </c>
      <c r="O96" s="29">
        <f t="shared" si="22"/>
        <v>0.24</v>
      </c>
      <c r="P96" s="29">
        <f t="shared" si="22"/>
        <v>0.24</v>
      </c>
      <c r="Q96" s="29">
        <f t="shared" si="22"/>
        <v>0.25</v>
      </c>
      <c r="R96" s="29">
        <f t="shared" si="22"/>
        <v>0</v>
      </c>
      <c r="S96" s="29">
        <f t="shared" si="22"/>
        <v>0</v>
      </c>
      <c r="T96" s="29">
        <f t="shared" si="22"/>
        <v>0</v>
      </c>
      <c r="U96" s="29">
        <f t="shared" si="22"/>
        <v>0</v>
      </c>
      <c r="V96" s="29">
        <f t="shared" si="22"/>
        <v>0</v>
      </c>
      <c r="W96" s="29">
        <f t="shared" si="22"/>
        <v>0</v>
      </c>
      <c r="X96" s="29">
        <f t="shared" si="22"/>
        <v>0</v>
      </c>
      <c r="Y96" s="29">
        <f t="shared" si="22"/>
        <v>0</v>
      </c>
      <c r="Z96" s="29">
        <f t="shared" si="22"/>
        <v>0</v>
      </c>
      <c r="AA96" s="29">
        <f t="shared" si="22"/>
        <v>0</v>
      </c>
      <c r="AB96" s="29">
        <f t="shared" si="22"/>
        <v>0</v>
      </c>
      <c r="AC96" s="29">
        <f t="shared" si="22"/>
        <v>0.29</v>
      </c>
      <c r="AD96" s="29">
        <f t="shared" si="22"/>
        <v>0.27</v>
      </c>
      <c r="AE96" s="29">
        <f t="shared" si="22"/>
        <v>0.51</v>
      </c>
      <c r="AF96" s="29">
        <f t="shared" si="22"/>
        <v>0.64</v>
      </c>
      <c r="AG96" s="29">
        <f t="shared" si="22"/>
        <v>0.15</v>
      </c>
      <c r="AH96" s="29">
        <f t="shared" si="22"/>
        <v>0.29</v>
      </c>
      <c r="AI96" s="29">
        <f t="shared" si="22"/>
        <v>0.7</v>
      </c>
      <c r="AJ96" s="29">
        <f t="shared" si="22"/>
        <v>0.34</v>
      </c>
      <c r="AK96" s="29">
        <f t="shared" si="22"/>
        <v>0</v>
      </c>
      <c r="AL96" s="29">
        <f t="shared" si="22"/>
        <v>0</v>
      </c>
      <c r="AM96" s="29">
        <f t="shared" si="22"/>
        <v>0</v>
      </c>
      <c r="AN96" s="29">
        <f t="shared" si="22"/>
        <v>0</v>
      </c>
      <c r="AO96" s="29">
        <f t="shared" si="22"/>
        <v>0.41</v>
      </c>
      <c r="AP96" s="29">
        <f t="shared" si="22"/>
        <v>0.39</v>
      </c>
      <c r="AQ96" s="29">
        <f t="shared" si="22"/>
        <v>0.33</v>
      </c>
      <c r="AR96" s="29">
        <f t="shared" si="22"/>
        <v>0.14</v>
      </c>
      <c r="AS96" s="29">
        <f t="shared" si="22"/>
        <v>0</v>
      </c>
      <c r="AT96" s="29">
        <f t="shared" si="22"/>
        <v>0</v>
      </c>
      <c r="AU96" s="29">
        <f t="shared" si="22"/>
        <v>0.35</v>
      </c>
      <c r="AV96" s="29">
        <f t="shared" si="22"/>
        <v>0.19</v>
      </c>
      <c r="AW96" s="29">
        <f t="shared" si="22"/>
        <v>0</v>
      </c>
      <c r="AX96" s="29">
        <f t="shared" si="22"/>
        <v>0</v>
      </c>
      <c r="AY96" s="29">
        <f t="shared" si="22"/>
        <v>0</v>
      </c>
      <c r="AZ96" s="29">
        <f t="shared" si="22"/>
        <v>0</v>
      </c>
      <c r="BA96" s="29">
        <f t="shared" si="22"/>
        <v>0</v>
      </c>
      <c r="BB96" s="29">
        <f t="shared" si="22"/>
        <v>0</v>
      </c>
      <c r="BC96" s="29">
        <f t="shared" si="22"/>
        <v>0</v>
      </c>
      <c r="BD96" s="29">
        <f t="shared" si="22"/>
        <v>0</v>
      </c>
      <c r="BE96" s="30"/>
    </row>
    <row r="97" spans="2:38" ht="11.25">
      <c r="B97" s="1" t="s">
        <v>223</v>
      </c>
      <c r="C97" s="1" t="s">
        <v>224</v>
      </c>
      <c r="D97" s="1" t="s">
        <v>108</v>
      </c>
      <c r="E97" s="1" t="s">
        <v>191</v>
      </c>
      <c r="F97" s="1" t="s">
        <v>192</v>
      </c>
      <c r="G97" s="1" t="s">
        <v>2</v>
      </c>
      <c r="H97" s="1">
        <f>SUM(I97:BC97)</f>
        <v>13.75</v>
      </c>
      <c r="I97" s="1">
        <v>0.48</v>
      </c>
      <c r="J97" s="1">
        <v>0.48</v>
      </c>
      <c r="K97" s="1">
        <v>0.51</v>
      </c>
      <c r="L97" s="1">
        <v>0.48</v>
      </c>
      <c r="M97" s="1">
        <v>0.48</v>
      </c>
      <c r="N97" s="1">
        <v>0.51</v>
      </c>
      <c r="O97" s="1">
        <v>0.48</v>
      </c>
      <c r="P97" s="1">
        <v>0.48</v>
      </c>
      <c r="Q97" s="1">
        <v>0.51</v>
      </c>
      <c r="R97" s="1">
        <v>0.4</v>
      </c>
      <c r="S97" s="1">
        <v>0.38</v>
      </c>
      <c r="T97" s="1">
        <v>0.46</v>
      </c>
      <c r="U97" s="1">
        <v>0.44</v>
      </c>
      <c r="V97" s="1">
        <v>0.49</v>
      </c>
      <c r="W97" s="1">
        <v>0.49</v>
      </c>
      <c r="X97" s="1">
        <v>0.44</v>
      </c>
      <c r="Y97" s="1">
        <v>0.49</v>
      </c>
      <c r="Z97" s="1">
        <v>0.49</v>
      </c>
      <c r="AA97" s="1">
        <v>0.46</v>
      </c>
      <c r="AB97" s="1">
        <v>0.46</v>
      </c>
      <c r="AC97" s="1">
        <v>0.49</v>
      </c>
      <c r="AD97" s="1">
        <v>0.42</v>
      </c>
      <c r="AE97" s="1">
        <v>0.35</v>
      </c>
      <c r="AF97" s="1">
        <v>0.44</v>
      </c>
      <c r="AG97" s="1">
        <v>0.44</v>
      </c>
      <c r="AH97" s="1">
        <v>0.51</v>
      </c>
      <c r="AI97" s="1">
        <v>0.49</v>
      </c>
      <c r="AJ97" s="1">
        <v>0.44</v>
      </c>
      <c r="AK97" s="1">
        <v>0.49</v>
      </c>
      <c r="AL97" s="1">
        <v>0.27</v>
      </c>
    </row>
    <row r="98" spans="2:57" s="27" customFormat="1" ht="12">
      <c r="B98" s="27" t="s">
        <v>223</v>
      </c>
      <c r="C98" s="27" t="s">
        <v>224</v>
      </c>
      <c r="G98" s="28" t="str">
        <f>+E97&amp;B97&amp;C97</f>
        <v>PRINISKI    subtotal =</v>
      </c>
      <c r="H98" s="29">
        <f>SUM(H97)</f>
        <v>13.75</v>
      </c>
      <c r="I98" s="29">
        <f aca="true" t="shared" si="23" ref="I98:BD98">SUM(I97)</f>
        <v>0.48</v>
      </c>
      <c r="J98" s="29">
        <f t="shared" si="23"/>
        <v>0.48</v>
      </c>
      <c r="K98" s="29">
        <f t="shared" si="23"/>
        <v>0.51</v>
      </c>
      <c r="L98" s="29">
        <f t="shared" si="23"/>
        <v>0.48</v>
      </c>
      <c r="M98" s="29">
        <f t="shared" si="23"/>
        <v>0.48</v>
      </c>
      <c r="N98" s="29">
        <f t="shared" si="23"/>
        <v>0.51</v>
      </c>
      <c r="O98" s="29">
        <f t="shared" si="23"/>
        <v>0.48</v>
      </c>
      <c r="P98" s="29">
        <f t="shared" si="23"/>
        <v>0.48</v>
      </c>
      <c r="Q98" s="29">
        <f t="shared" si="23"/>
        <v>0.51</v>
      </c>
      <c r="R98" s="29">
        <f t="shared" si="23"/>
        <v>0.4</v>
      </c>
      <c r="S98" s="29">
        <f t="shared" si="23"/>
        <v>0.38</v>
      </c>
      <c r="T98" s="29">
        <f t="shared" si="23"/>
        <v>0.46</v>
      </c>
      <c r="U98" s="29">
        <f t="shared" si="23"/>
        <v>0.44</v>
      </c>
      <c r="V98" s="29">
        <f t="shared" si="23"/>
        <v>0.49</v>
      </c>
      <c r="W98" s="29">
        <f t="shared" si="23"/>
        <v>0.49</v>
      </c>
      <c r="X98" s="29">
        <f t="shared" si="23"/>
        <v>0.44</v>
      </c>
      <c r="Y98" s="29">
        <f t="shared" si="23"/>
        <v>0.49</v>
      </c>
      <c r="Z98" s="29">
        <f t="shared" si="23"/>
        <v>0.49</v>
      </c>
      <c r="AA98" s="29">
        <f t="shared" si="23"/>
        <v>0.46</v>
      </c>
      <c r="AB98" s="29">
        <f t="shared" si="23"/>
        <v>0.46</v>
      </c>
      <c r="AC98" s="29">
        <f t="shared" si="23"/>
        <v>0.49</v>
      </c>
      <c r="AD98" s="29">
        <f t="shared" si="23"/>
        <v>0.42</v>
      </c>
      <c r="AE98" s="29">
        <f t="shared" si="23"/>
        <v>0.35</v>
      </c>
      <c r="AF98" s="29">
        <f t="shared" si="23"/>
        <v>0.44</v>
      </c>
      <c r="AG98" s="29">
        <f t="shared" si="23"/>
        <v>0.44</v>
      </c>
      <c r="AH98" s="29">
        <f t="shared" si="23"/>
        <v>0.51</v>
      </c>
      <c r="AI98" s="29">
        <f t="shared" si="23"/>
        <v>0.49</v>
      </c>
      <c r="AJ98" s="29">
        <f t="shared" si="23"/>
        <v>0.44</v>
      </c>
      <c r="AK98" s="29">
        <f t="shared" si="23"/>
        <v>0.49</v>
      </c>
      <c r="AL98" s="29">
        <f t="shared" si="23"/>
        <v>0.27</v>
      </c>
      <c r="AM98" s="29">
        <f t="shared" si="23"/>
        <v>0</v>
      </c>
      <c r="AN98" s="29">
        <f t="shared" si="23"/>
        <v>0</v>
      </c>
      <c r="AO98" s="29">
        <f t="shared" si="23"/>
        <v>0</v>
      </c>
      <c r="AP98" s="29">
        <f t="shared" si="23"/>
        <v>0</v>
      </c>
      <c r="AQ98" s="29">
        <f t="shared" si="23"/>
        <v>0</v>
      </c>
      <c r="AR98" s="29">
        <f t="shared" si="23"/>
        <v>0</v>
      </c>
      <c r="AS98" s="29">
        <f t="shared" si="23"/>
        <v>0</v>
      </c>
      <c r="AT98" s="29">
        <f t="shared" si="23"/>
        <v>0</v>
      </c>
      <c r="AU98" s="29">
        <f t="shared" si="23"/>
        <v>0</v>
      </c>
      <c r="AV98" s="29">
        <f t="shared" si="23"/>
        <v>0</v>
      </c>
      <c r="AW98" s="29">
        <f t="shared" si="23"/>
        <v>0</v>
      </c>
      <c r="AX98" s="29">
        <f t="shared" si="23"/>
        <v>0</v>
      </c>
      <c r="AY98" s="29">
        <f t="shared" si="23"/>
        <v>0</v>
      </c>
      <c r="AZ98" s="29">
        <f t="shared" si="23"/>
        <v>0</v>
      </c>
      <c r="BA98" s="29">
        <f t="shared" si="23"/>
        <v>0</v>
      </c>
      <c r="BB98" s="29">
        <f t="shared" si="23"/>
        <v>0</v>
      </c>
      <c r="BC98" s="29">
        <f t="shared" si="23"/>
        <v>0</v>
      </c>
      <c r="BD98" s="29">
        <f t="shared" si="23"/>
        <v>0</v>
      </c>
      <c r="BE98" s="30"/>
    </row>
    <row r="99" spans="2:14" ht="11.25">
      <c r="B99" s="1" t="s">
        <v>223</v>
      </c>
      <c r="C99" s="1" t="s">
        <v>224</v>
      </c>
      <c r="D99" s="1" t="s">
        <v>108</v>
      </c>
      <c r="E99" s="1" t="s">
        <v>193</v>
      </c>
      <c r="F99" s="1" t="s">
        <v>194</v>
      </c>
      <c r="G99" s="1" t="s">
        <v>18</v>
      </c>
      <c r="H99" s="1">
        <f>SUM(I99:BC99)</f>
        <v>2.8</v>
      </c>
      <c r="I99" s="1">
        <v>0.46</v>
      </c>
      <c r="J99" s="1">
        <v>0.46</v>
      </c>
      <c r="K99" s="1">
        <v>0.48</v>
      </c>
      <c r="L99" s="1">
        <v>0.46</v>
      </c>
      <c r="M99" s="1">
        <v>0.46</v>
      </c>
      <c r="N99" s="1">
        <v>0.48</v>
      </c>
    </row>
    <row r="100" spans="2:42" ht="11.25">
      <c r="B100" s="1" t="s">
        <v>223</v>
      </c>
      <c r="C100" s="1" t="s">
        <v>224</v>
      </c>
      <c r="D100" s="1" t="s">
        <v>108</v>
      </c>
      <c r="E100" s="1" t="s">
        <v>193</v>
      </c>
      <c r="F100" s="1" t="s">
        <v>194</v>
      </c>
      <c r="G100" s="1" t="s">
        <v>49</v>
      </c>
      <c r="H100" s="1">
        <f>SUM(I100:BC100)</f>
        <v>3.530000000000001</v>
      </c>
      <c r="I100" s="1">
        <v>0.04</v>
      </c>
      <c r="J100" s="1">
        <v>0.04</v>
      </c>
      <c r="K100" s="1">
        <v>0.04</v>
      </c>
      <c r="L100" s="1">
        <v>0.04</v>
      </c>
      <c r="M100" s="1">
        <v>0.04</v>
      </c>
      <c r="N100" s="1">
        <v>0.04</v>
      </c>
      <c r="O100" s="1">
        <v>0.04</v>
      </c>
      <c r="P100" s="1">
        <v>0.04</v>
      </c>
      <c r="Q100" s="1">
        <v>0.04</v>
      </c>
      <c r="R100" s="1">
        <v>0.03</v>
      </c>
      <c r="S100" s="1">
        <v>0.03</v>
      </c>
      <c r="T100" s="1">
        <v>0.04</v>
      </c>
      <c r="U100" s="1">
        <v>0.04</v>
      </c>
      <c r="V100" s="1">
        <v>0.04</v>
      </c>
      <c r="W100" s="1">
        <v>0.04</v>
      </c>
      <c r="X100" s="1">
        <v>0.04</v>
      </c>
      <c r="Y100" s="1">
        <v>0.04</v>
      </c>
      <c r="Z100" s="1">
        <v>0.04</v>
      </c>
      <c r="AA100" s="1">
        <v>0.04</v>
      </c>
      <c r="AB100" s="1">
        <v>0.04</v>
      </c>
      <c r="AC100" s="1">
        <v>0.04</v>
      </c>
      <c r="AD100" s="1">
        <v>0.04</v>
      </c>
      <c r="AE100" s="1">
        <v>0.03</v>
      </c>
      <c r="AF100" s="1">
        <v>0.04</v>
      </c>
      <c r="AG100" s="1">
        <v>0.16</v>
      </c>
      <c r="AH100" s="1">
        <v>0.3</v>
      </c>
      <c r="AI100" s="1">
        <v>0.29</v>
      </c>
      <c r="AJ100" s="1">
        <v>0.26</v>
      </c>
      <c r="AK100" s="1">
        <v>0.29</v>
      </c>
      <c r="AL100" s="1">
        <v>0.28</v>
      </c>
      <c r="AM100" s="1">
        <v>0.29</v>
      </c>
      <c r="AN100" s="1">
        <v>0.28</v>
      </c>
      <c r="AO100" s="1">
        <v>0.28</v>
      </c>
      <c r="AP100" s="1">
        <v>0.17</v>
      </c>
    </row>
    <row r="101" spans="2:33" ht="11.25">
      <c r="B101" s="1" t="s">
        <v>223</v>
      </c>
      <c r="C101" s="1" t="s">
        <v>224</v>
      </c>
      <c r="D101" s="1" t="s">
        <v>108</v>
      </c>
      <c r="E101" s="1" t="s">
        <v>193</v>
      </c>
      <c r="F101" s="1" t="s">
        <v>194</v>
      </c>
      <c r="G101" s="1" t="s">
        <v>48</v>
      </c>
      <c r="H101" s="1">
        <f>SUM(I101:BC101)</f>
        <v>7.479999999999999</v>
      </c>
      <c r="N101" s="1">
        <v>0.41</v>
      </c>
      <c r="O101" s="1">
        <v>0.39</v>
      </c>
      <c r="P101" s="1">
        <v>0.39</v>
      </c>
      <c r="Q101" s="1">
        <v>0.43</v>
      </c>
      <c r="R101" s="1">
        <v>0.34</v>
      </c>
      <c r="S101" s="1">
        <v>0.32</v>
      </c>
      <c r="T101" s="1">
        <v>0.4</v>
      </c>
      <c r="U101" s="1">
        <v>0.38</v>
      </c>
      <c r="V101" s="1">
        <v>0.42</v>
      </c>
      <c r="W101" s="1">
        <v>0.42</v>
      </c>
      <c r="X101" s="1">
        <v>0.38</v>
      </c>
      <c r="Y101" s="1">
        <v>0.42</v>
      </c>
      <c r="Z101" s="1">
        <v>0.41</v>
      </c>
      <c r="AA101" s="1">
        <v>0.39</v>
      </c>
      <c r="AB101" s="1">
        <v>0.39</v>
      </c>
      <c r="AC101" s="1">
        <v>0.4</v>
      </c>
      <c r="AD101" s="1">
        <v>0.35</v>
      </c>
      <c r="AE101" s="1">
        <v>0.29</v>
      </c>
      <c r="AF101" s="1">
        <v>0.37</v>
      </c>
      <c r="AG101" s="1">
        <v>0.18</v>
      </c>
    </row>
    <row r="102" spans="2:48" ht="11.25">
      <c r="B102" s="1" t="s">
        <v>223</v>
      </c>
      <c r="C102" s="1" t="s">
        <v>224</v>
      </c>
      <c r="D102" s="1" t="s">
        <v>108</v>
      </c>
      <c r="E102" s="1" t="s">
        <v>193</v>
      </c>
      <c r="F102" s="1" t="s">
        <v>194</v>
      </c>
      <c r="G102" s="1" t="s">
        <v>30</v>
      </c>
      <c r="H102" s="1">
        <f>SUM(I102:BC102)</f>
        <v>12.249999999999995</v>
      </c>
      <c r="M102" s="1">
        <v>0.33</v>
      </c>
      <c r="N102" s="1">
        <v>0.58</v>
      </c>
      <c r="O102" s="1">
        <v>0.56</v>
      </c>
      <c r="P102" s="1">
        <v>0.56</v>
      </c>
      <c r="Q102" s="1">
        <v>0.61</v>
      </c>
      <c r="R102" s="1">
        <v>0.48</v>
      </c>
      <c r="S102" s="1">
        <v>0.45</v>
      </c>
      <c r="T102" s="1">
        <v>0.68</v>
      </c>
      <c r="U102" s="1">
        <v>0.64</v>
      </c>
      <c r="V102" s="1">
        <v>0.71</v>
      </c>
      <c r="W102" s="1">
        <v>0.71</v>
      </c>
      <c r="X102" s="1">
        <v>0.64</v>
      </c>
      <c r="Y102" s="1">
        <v>0.71</v>
      </c>
      <c r="Z102" s="1">
        <v>0.33</v>
      </c>
      <c r="AA102" s="1">
        <v>0.26</v>
      </c>
      <c r="AB102" s="1">
        <v>0.26</v>
      </c>
      <c r="AC102" s="1">
        <v>0.3</v>
      </c>
      <c r="AD102" s="1">
        <v>0.43</v>
      </c>
      <c r="AE102" s="1">
        <v>0.36</v>
      </c>
      <c r="AF102" s="1">
        <v>0.4</v>
      </c>
      <c r="AG102" s="1">
        <v>0.43</v>
      </c>
      <c r="AH102" s="1">
        <v>0.41</v>
      </c>
      <c r="AI102" s="1">
        <v>0.11</v>
      </c>
      <c r="AJ102" s="1">
        <v>0.1</v>
      </c>
      <c r="AK102" s="1">
        <v>0.11</v>
      </c>
      <c r="AL102" s="1">
        <v>0.1</v>
      </c>
      <c r="AM102" s="1">
        <v>0.11</v>
      </c>
      <c r="AN102" s="1">
        <v>0.1</v>
      </c>
      <c r="AO102" s="1">
        <v>0.1</v>
      </c>
      <c r="AP102" s="1">
        <v>0.1</v>
      </c>
      <c r="AQ102" s="1">
        <v>0.08</v>
      </c>
      <c r="AR102" s="1">
        <v>0.1</v>
      </c>
      <c r="AS102" s="1">
        <v>0.1</v>
      </c>
      <c r="AT102" s="1">
        <v>0.11</v>
      </c>
      <c r="AU102" s="1">
        <v>0.1</v>
      </c>
      <c r="AV102" s="1">
        <v>0.09</v>
      </c>
    </row>
    <row r="103" spans="2:57" s="27" customFormat="1" ht="12">
      <c r="B103" s="27" t="s">
        <v>223</v>
      </c>
      <c r="C103" s="27" t="s">
        <v>224</v>
      </c>
      <c r="G103" s="28" t="str">
        <f>+E102&amp;B102&amp;C102</f>
        <v>RAFTOPOULOS subtotal =</v>
      </c>
      <c r="H103" s="29">
        <f>SUM(H99:H102)</f>
        <v>26.059999999999995</v>
      </c>
      <c r="I103" s="29">
        <f aca="true" t="shared" si="24" ref="I103:BD103">SUM(I99:I102)</f>
        <v>0.5</v>
      </c>
      <c r="J103" s="29">
        <f t="shared" si="24"/>
        <v>0.5</v>
      </c>
      <c r="K103" s="29">
        <f t="shared" si="24"/>
        <v>0.52</v>
      </c>
      <c r="L103" s="29">
        <f t="shared" si="24"/>
        <v>0.5</v>
      </c>
      <c r="M103" s="29">
        <f t="shared" si="24"/>
        <v>0.8300000000000001</v>
      </c>
      <c r="N103" s="29">
        <f t="shared" si="24"/>
        <v>1.5099999999999998</v>
      </c>
      <c r="O103" s="29">
        <f t="shared" si="24"/>
        <v>0.99</v>
      </c>
      <c r="P103" s="29">
        <f t="shared" si="24"/>
        <v>0.99</v>
      </c>
      <c r="Q103" s="29">
        <f t="shared" si="24"/>
        <v>1.08</v>
      </c>
      <c r="R103" s="29">
        <f t="shared" si="24"/>
        <v>0.85</v>
      </c>
      <c r="S103" s="29">
        <f t="shared" si="24"/>
        <v>0.8</v>
      </c>
      <c r="T103" s="29">
        <f t="shared" si="24"/>
        <v>1.12</v>
      </c>
      <c r="U103" s="29">
        <f t="shared" si="24"/>
        <v>1.06</v>
      </c>
      <c r="V103" s="33">
        <f t="shared" si="24"/>
        <v>1.17</v>
      </c>
      <c r="W103" s="33">
        <f t="shared" si="24"/>
        <v>1.17</v>
      </c>
      <c r="X103" s="29">
        <f t="shared" si="24"/>
        <v>1.06</v>
      </c>
      <c r="Y103" s="33">
        <f t="shared" si="24"/>
        <v>1.17</v>
      </c>
      <c r="Z103" s="29">
        <f t="shared" si="24"/>
        <v>0.78</v>
      </c>
      <c r="AA103" s="29">
        <f t="shared" si="24"/>
        <v>0.69</v>
      </c>
      <c r="AB103" s="29">
        <f t="shared" si="24"/>
        <v>0.69</v>
      </c>
      <c r="AC103" s="29">
        <f t="shared" si="24"/>
        <v>0.74</v>
      </c>
      <c r="AD103" s="29">
        <f t="shared" si="24"/>
        <v>0.82</v>
      </c>
      <c r="AE103" s="29">
        <f t="shared" si="24"/>
        <v>0.6799999999999999</v>
      </c>
      <c r="AF103" s="29">
        <f t="shared" si="24"/>
        <v>0.81</v>
      </c>
      <c r="AG103" s="29">
        <f t="shared" si="24"/>
        <v>0.77</v>
      </c>
      <c r="AH103" s="29">
        <f t="shared" si="24"/>
        <v>0.71</v>
      </c>
      <c r="AI103" s="29">
        <f t="shared" si="24"/>
        <v>0.39999999999999997</v>
      </c>
      <c r="AJ103" s="29">
        <f t="shared" si="24"/>
        <v>0.36</v>
      </c>
      <c r="AK103" s="29">
        <f t="shared" si="24"/>
        <v>0.39999999999999997</v>
      </c>
      <c r="AL103" s="29">
        <f t="shared" si="24"/>
        <v>0.38</v>
      </c>
      <c r="AM103" s="29">
        <f t="shared" si="24"/>
        <v>0.39999999999999997</v>
      </c>
      <c r="AN103" s="29">
        <f t="shared" si="24"/>
        <v>0.38</v>
      </c>
      <c r="AO103" s="29">
        <f t="shared" si="24"/>
        <v>0.38</v>
      </c>
      <c r="AP103" s="29">
        <f t="shared" si="24"/>
        <v>0.27</v>
      </c>
      <c r="AQ103" s="29">
        <f t="shared" si="24"/>
        <v>0.08</v>
      </c>
      <c r="AR103" s="29">
        <f t="shared" si="24"/>
        <v>0.1</v>
      </c>
      <c r="AS103" s="29">
        <f t="shared" si="24"/>
        <v>0.1</v>
      </c>
      <c r="AT103" s="29">
        <f t="shared" si="24"/>
        <v>0.11</v>
      </c>
      <c r="AU103" s="29">
        <f t="shared" si="24"/>
        <v>0.1</v>
      </c>
      <c r="AV103" s="29">
        <f t="shared" si="24"/>
        <v>0.09</v>
      </c>
      <c r="AW103" s="29">
        <f t="shared" si="24"/>
        <v>0</v>
      </c>
      <c r="AX103" s="29">
        <f t="shared" si="24"/>
        <v>0</v>
      </c>
      <c r="AY103" s="29">
        <f t="shared" si="24"/>
        <v>0</v>
      </c>
      <c r="AZ103" s="29">
        <f t="shared" si="24"/>
        <v>0</v>
      </c>
      <c r="BA103" s="29">
        <f t="shared" si="24"/>
        <v>0</v>
      </c>
      <c r="BB103" s="29">
        <f t="shared" si="24"/>
        <v>0</v>
      </c>
      <c r="BC103" s="29">
        <f t="shared" si="24"/>
        <v>0</v>
      </c>
      <c r="BD103" s="29">
        <f t="shared" si="24"/>
        <v>0</v>
      </c>
      <c r="BE103" s="30"/>
    </row>
    <row r="104" spans="2:52" ht="11.25">
      <c r="B104" s="1" t="s">
        <v>223</v>
      </c>
      <c r="C104" s="1" t="s">
        <v>224</v>
      </c>
      <c r="D104" s="1" t="s">
        <v>108</v>
      </c>
      <c r="E104" s="1" t="s">
        <v>197</v>
      </c>
      <c r="F104" s="1" t="s">
        <v>198</v>
      </c>
      <c r="G104" s="1" t="s">
        <v>26</v>
      </c>
      <c r="H104" s="1">
        <f>SUM(I104:BC104)</f>
        <v>7.65</v>
      </c>
      <c r="I104" s="1">
        <v>0.16</v>
      </c>
      <c r="J104" s="1">
        <v>0.16</v>
      </c>
      <c r="K104" s="1">
        <v>0.16</v>
      </c>
      <c r="L104" s="1">
        <v>0.16</v>
      </c>
      <c r="M104" s="1">
        <v>0.16</v>
      </c>
      <c r="N104" s="1">
        <v>0.16</v>
      </c>
      <c r="O104" s="1">
        <v>0.16</v>
      </c>
      <c r="P104" s="1">
        <v>0.16</v>
      </c>
      <c r="Q104" s="1">
        <v>0.32</v>
      </c>
      <c r="R104" s="1">
        <v>0.25</v>
      </c>
      <c r="S104" s="1">
        <v>0.24</v>
      </c>
      <c r="T104" s="1">
        <v>0.29</v>
      </c>
      <c r="U104" s="1">
        <v>0.28</v>
      </c>
      <c r="V104" s="1">
        <v>0.31</v>
      </c>
      <c r="W104" s="1">
        <v>0.31</v>
      </c>
      <c r="X104" s="1">
        <v>0.28</v>
      </c>
      <c r="Y104" s="1">
        <v>0.31</v>
      </c>
      <c r="Z104" s="1">
        <v>0.31</v>
      </c>
      <c r="AA104" s="1">
        <v>0.29</v>
      </c>
      <c r="AB104" s="1">
        <v>0.29</v>
      </c>
      <c r="AC104" s="1">
        <v>0.15</v>
      </c>
      <c r="AD104" s="1">
        <v>0.13</v>
      </c>
      <c r="AE104" s="1">
        <v>0.11</v>
      </c>
      <c r="AF104" s="1">
        <v>0.14</v>
      </c>
      <c r="AG104" s="1">
        <v>0.14</v>
      </c>
      <c r="AH104" s="1">
        <v>0.16</v>
      </c>
      <c r="AI104" s="1">
        <v>0.15</v>
      </c>
      <c r="AJ104" s="1">
        <v>0.14</v>
      </c>
      <c r="AK104" s="1">
        <v>0.15</v>
      </c>
      <c r="AL104" s="1">
        <v>0.15</v>
      </c>
      <c r="AM104" s="1">
        <v>0.15</v>
      </c>
      <c r="AN104" s="1">
        <v>0.15</v>
      </c>
      <c r="AO104" s="1">
        <v>0.1</v>
      </c>
      <c r="AP104" s="1">
        <v>0.09</v>
      </c>
      <c r="AQ104" s="1">
        <v>0.08</v>
      </c>
      <c r="AR104" s="1">
        <v>0.1</v>
      </c>
      <c r="AS104" s="1">
        <v>0.09</v>
      </c>
      <c r="AT104" s="1">
        <v>0.11</v>
      </c>
      <c r="AU104" s="1">
        <v>0.1</v>
      </c>
      <c r="AV104" s="1">
        <v>0.1</v>
      </c>
      <c r="AW104" s="1">
        <v>0.1</v>
      </c>
      <c r="AX104" s="1">
        <v>0.09</v>
      </c>
      <c r="AY104" s="1">
        <v>0.11</v>
      </c>
      <c r="AZ104" s="1">
        <v>0.1</v>
      </c>
    </row>
    <row r="105" spans="2:57" s="27" customFormat="1" ht="12">
      <c r="B105" s="27" t="s">
        <v>223</v>
      </c>
      <c r="C105" s="27" t="s">
        <v>224</v>
      </c>
      <c r="G105" s="28" t="str">
        <f>+E104&amp;B104&amp;C104</f>
        <v>REIERSEN    subtotal =</v>
      </c>
      <c r="H105" s="29">
        <f>SUM(H104)</f>
        <v>7.65</v>
      </c>
      <c r="I105" s="29">
        <f aca="true" t="shared" si="25" ref="I105:BD105">SUM(I104)</f>
        <v>0.16</v>
      </c>
      <c r="J105" s="29">
        <f t="shared" si="25"/>
        <v>0.16</v>
      </c>
      <c r="K105" s="29">
        <f t="shared" si="25"/>
        <v>0.16</v>
      </c>
      <c r="L105" s="29">
        <f t="shared" si="25"/>
        <v>0.16</v>
      </c>
      <c r="M105" s="29">
        <f t="shared" si="25"/>
        <v>0.16</v>
      </c>
      <c r="N105" s="29">
        <f t="shared" si="25"/>
        <v>0.16</v>
      </c>
      <c r="O105" s="29">
        <f t="shared" si="25"/>
        <v>0.16</v>
      </c>
      <c r="P105" s="29">
        <f t="shared" si="25"/>
        <v>0.16</v>
      </c>
      <c r="Q105" s="29">
        <f t="shared" si="25"/>
        <v>0.32</v>
      </c>
      <c r="R105" s="29">
        <f t="shared" si="25"/>
        <v>0.25</v>
      </c>
      <c r="S105" s="29">
        <f t="shared" si="25"/>
        <v>0.24</v>
      </c>
      <c r="T105" s="29">
        <f t="shared" si="25"/>
        <v>0.29</v>
      </c>
      <c r="U105" s="29">
        <f t="shared" si="25"/>
        <v>0.28</v>
      </c>
      <c r="V105" s="29">
        <f t="shared" si="25"/>
        <v>0.31</v>
      </c>
      <c r="W105" s="29">
        <f t="shared" si="25"/>
        <v>0.31</v>
      </c>
      <c r="X105" s="29">
        <f t="shared" si="25"/>
        <v>0.28</v>
      </c>
      <c r="Y105" s="29">
        <f t="shared" si="25"/>
        <v>0.31</v>
      </c>
      <c r="Z105" s="29">
        <f t="shared" si="25"/>
        <v>0.31</v>
      </c>
      <c r="AA105" s="29">
        <f t="shared" si="25"/>
        <v>0.29</v>
      </c>
      <c r="AB105" s="29">
        <f t="shared" si="25"/>
        <v>0.29</v>
      </c>
      <c r="AC105" s="29">
        <f t="shared" si="25"/>
        <v>0.15</v>
      </c>
      <c r="AD105" s="29">
        <f t="shared" si="25"/>
        <v>0.13</v>
      </c>
      <c r="AE105" s="29">
        <f t="shared" si="25"/>
        <v>0.11</v>
      </c>
      <c r="AF105" s="29">
        <f t="shared" si="25"/>
        <v>0.14</v>
      </c>
      <c r="AG105" s="29">
        <f t="shared" si="25"/>
        <v>0.14</v>
      </c>
      <c r="AH105" s="29">
        <f t="shared" si="25"/>
        <v>0.16</v>
      </c>
      <c r="AI105" s="29">
        <f t="shared" si="25"/>
        <v>0.15</v>
      </c>
      <c r="AJ105" s="29">
        <f t="shared" si="25"/>
        <v>0.14</v>
      </c>
      <c r="AK105" s="29">
        <f t="shared" si="25"/>
        <v>0.15</v>
      </c>
      <c r="AL105" s="29">
        <f t="shared" si="25"/>
        <v>0.15</v>
      </c>
      <c r="AM105" s="29">
        <f t="shared" si="25"/>
        <v>0.15</v>
      </c>
      <c r="AN105" s="29">
        <f t="shared" si="25"/>
        <v>0.15</v>
      </c>
      <c r="AO105" s="29">
        <f t="shared" si="25"/>
        <v>0.1</v>
      </c>
      <c r="AP105" s="29">
        <f t="shared" si="25"/>
        <v>0.09</v>
      </c>
      <c r="AQ105" s="29">
        <f t="shared" si="25"/>
        <v>0.08</v>
      </c>
      <c r="AR105" s="29">
        <f t="shared" si="25"/>
        <v>0.1</v>
      </c>
      <c r="AS105" s="29">
        <f t="shared" si="25"/>
        <v>0.09</v>
      </c>
      <c r="AT105" s="29">
        <f t="shared" si="25"/>
        <v>0.11</v>
      </c>
      <c r="AU105" s="29">
        <f t="shared" si="25"/>
        <v>0.1</v>
      </c>
      <c r="AV105" s="29">
        <f t="shared" si="25"/>
        <v>0.1</v>
      </c>
      <c r="AW105" s="29">
        <f t="shared" si="25"/>
        <v>0.1</v>
      </c>
      <c r="AX105" s="29">
        <f t="shared" si="25"/>
        <v>0.09</v>
      </c>
      <c r="AY105" s="29">
        <f t="shared" si="25"/>
        <v>0.11</v>
      </c>
      <c r="AZ105" s="29">
        <f t="shared" si="25"/>
        <v>0.1</v>
      </c>
      <c r="BA105" s="29">
        <f t="shared" si="25"/>
        <v>0</v>
      </c>
      <c r="BB105" s="29">
        <f t="shared" si="25"/>
        <v>0</v>
      </c>
      <c r="BC105" s="29">
        <f t="shared" si="25"/>
        <v>0</v>
      </c>
      <c r="BD105" s="29">
        <f t="shared" si="25"/>
        <v>0</v>
      </c>
      <c r="BE105" s="30"/>
    </row>
    <row r="106" spans="2:40" ht="11.25">
      <c r="B106" s="1" t="s">
        <v>223</v>
      </c>
      <c r="C106" s="1" t="s">
        <v>224</v>
      </c>
      <c r="D106" s="1" t="s">
        <v>108</v>
      </c>
      <c r="E106" s="1" t="s">
        <v>206</v>
      </c>
      <c r="F106" s="1" t="s">
        <v>207</v>
      </c>
      <c r="G106" s="1" t="s">
        <v>54</v>
      </c>
      <c r="H106" s="1">
        <f>SUM(I106:BC106)</f>
        <v>2.87</v>
      </c>
      <c r="Q106" s="1">
        <v>0.16</v>
      </c>
      <c r="R106" s="1">
        <v>0.12</v>
      </c>
      <c r="S106" s="1">
        <v>0.12</v>
      </c>
      <c r="T106" s="1">
        <v>0.15</v>
      </c>
      <c r="U106" s="1">
        <v>0.14</v>
      </c>
      <c r="V106" s="1">
        <v>0.15</v>
      </c>
      <c r="W106" s="1">
        <v>0.15</v>
      </c>
      <c r="X106" s="1">
        <v>0.14</v>
      </c>
      <c r="Y106" s="1">
        <v>0.15</v>
      </c>
      <c r="Z106" s="1">
        <v>0.15</v>
      </c>
      <c r="AA106" s="1">
        <v>0.15</v>
      </c>
      <c r="AB106" s="1">
        <v>0.15</v>
      </c>
      <c r="AC106" s="1">
        <v>0.1</v>
      </c>
      <c r="AD106" s="1">
        <v>0.09</v>
      </c>
      <c r="AE106" s="1">
        <v>0.07</v>
      </c>
      <c r="AF106" s="1">
        <v>0.09</v>
      </c>
      <c r="AG106" s="1">
        <v>0.09</v>
      </c>
      <c r="AH106" s="1">
        <v>0.11</v>
      </c>
      <c r="AI106" s="1">
        <v>0.1</v>
      </c>
      <c r="AJ106" s="1">
        <v>0.09</v>
      </c>
      <c r="AK106" s="1">
        <v>0.1</v>
      </c>
      <c r="AL106" s="1">
        <v>0.1</v>
      </c>
      <c r="AM106" s="1">
        <v>0.1</v>
      </c>
      <c r="AN106" s="1">
        <v>0.1</v>
      </c>
    </row>
    <row r="107" spans="2:55" ht="11.25">
      <c r="B107" s="1" t="s">
        <v>223</v>
      </c>
      <c r="C107" s="1" t="s">
        <v>224</v>
      </c>
      <c r="D107" s="1" t="s">
        <v>108</v>
      </c>
      <c r="E107" s="1" t="s">
        <v>206</v>
      </c>
      <c r="F107" s="1" t="s">
        <v>207</v>
      </c>
      <c r="G107" s="1" t="s">
        <v>26</v>
      </c>
      <c r="H107" s="1">
        <f>SUM(I107:BC107)</f>
        <v>25.700000000000003</v>
      </c>
      <c r="I107" s="1">
        <v>0.68</v>
      </c>
      <c r="J107" s="1">
        <v>0.68</v>
      </c>
      <c r="K107" s="1">
        <v>0.71</v>
      </c>
      <c r="L107" s="1">
        <v>0.68</v>
      </c>
      <c r="M107" s="1">
        <v>0.68</v>
      </c>
      <c r="N107" s="1">
        <v>0.71</v>
      </c>
      <c r="O107" s="1">
        <v>0.68</v>
      </c>
      <c r="P107" s="1">
        <v>0.68</v>
      </c>
      <c r="Q107" s="1">
        <v>0.64</v>
      </c>
      <c r="R107" s="1">
        <v>0.5</v>
      </c>
      <c r="S107" s="1">
        <v>0.47</v>
      </c>
      <c r="T107" s="1">
        <v>0.58</v>
      </c>
      <c r="U107" s="1">
        <v>0.55</v>
      </c>
      <c r="V107" s="1">
        <v>0.61</v>
      </c>
      <c r="W107" s="1">
        <v>0.61</v>
      </c>
      <c r="X107" s="1">
        <v>0.55</v>
      </c>
      <c r="Y107" s="1">
        <v>0.61</v>
      </c>
      <c r="Z107" s="1">
        <v>0.61</v>
      </c>
      <c r="AA107" s="1">
        <v>0.58</v>
      </c>
      <c r="AB107" s="1">
        <v>0.58</v>
      </c>
      <c r="AC107" s="1">
        <v>0.61</v>
      </c>
      <c r="AD107" s="1">
        <v>0.53</v>
      </c>
      <c r="AE107" s="1">
        <v>0.45</v>
      </c>
      <c r="AF107" s="1">
        <v>0.56</v>
      </c>
      <c r="AG107" s="1">
        <v>0.56</v>
      </c>
      <c r="AH107" s="1">
        <v>0.64</v>
      </c>
      <c r="AI107" s="1">
        <v>0.61</v>
      </c>
      <c r="AJ107" s="1">
        <v>0.56</v>
      </c>
      <c r="AK107" s="1">
        <v>0.61</v>
      </c>
      <c r="AL107" s="1">
        <v>0.58</v>
      </c>
      <c r="AM107" s="1">
        <v>0.61</v>
      </c>
      <c r="AN107" s="1">
        <v>0.58</v>
      </c>
      <c r="AO107" s="1">
        <v>0.48</v>
      </c>
      <c r="AP107" s="1">
        <v>0.46</v>
      </c>
      <c r="AQ107" s="1">
        <v>0.39</v>
      </c>
      <c r="AR107" s="1">
        <v>0.48</v>
      </c>
      <c r="AS107" s="1">
        <v>0.46</v>
      </c>
      <c r="AT107" s="1">
        <v>0.53</v>
      </c>
      <c r="AU107" s="1">
        <v>0.48</v>
      </c>
      <c r="AV107" s="1">
        <v>0.48</v>
      </c>
      <c r="AW107" s="1">
        <v>0.51</v>
      </c>
      <c r="AX107" s="1">
        <v>0.46</v>
      </c>
      <c r="AY107" s="1">
        <v>0.53</v>
      </c>
      <c r="AZ107" s="1">
        <v>0.48</v>
      </c>
      <c r="BA107" s="1">
        <v>0.28</v>
      </c>
      <c r="BB107" s="1">
        <v>0.27</v>
      </c>
      <c r="BC107" s="1">
        <v>0.12</v>
      </c>
    </row>
    <row r="108" spans="2:57" s="27" customFormat="1" ht="12">
      <c r="B108" s="27" t="s">
        <v>223</v>
      </c>
      <c r="C108" s="27" t="s">
        <v>224</v>
      </c>
      <c r="G108" s="28" t="str">
        <f>+E107&amp;B107&amp;C107</f>
        <v>SIMMONS     subtotal =</v>
      </c>
      <c r="H108" s="29">
        <f>SUM(H106:H107)</f>
        <v>28.570000000000004</v>
      </c>
      <c r="I108" s="29">
        <f aca="true" t="shared" si="26" ref="I108:BD108">SUM(I106:I107)</f>
        <v>0.68</v>
      </c>
      <c r="J108" s="29">
        <f t="shared" si="26"/>
        <v>0.68</v>
      </c>
      <c r="K108" s="29">
        <f t="shared" si="26"/>
        <v>0.71</v>
      </c>
      <c r="L108" s="29">
        <f t="shared" si="26"/>
        <v>0.68</v>
      </c>
      <c r="M108" s="29">
        <f t="shared" si="26"/>
        <v>0.68</v>
      </c>
      <c r="N108" s="29">
        <f t="shared" si="26"/>
        <v>0.71</v>
      </c>
      <c r="O108" s="29">
        <f t="shared" si="26"/>
        <v>0.68</v>
      </c>
      <c r="P108" s="29">
        <f t="shared" si="26"/>
        <v>0.68</v>
      </c>
      <c r="Q108" s="29">
        <f t="shared" si="26"/>
        <v>0.8</v>
      </c>
      <c r="R108" s="29">
        <f t="shared" si="26"/>
        <v>0.62</v>
      </c>
      <c r="S108" s="29">
        <f t="shared" si="26"/>
        <v>0.59</v>
      </c>
      <c r="T108" s="29">
        <f t="shared" si="26"/>
        <v>0.73</v>
      </c>
      <c r="U108" s="29">
        <f t="shared" si="26"/>
        <v>0.6900000000000001</v>
      </c>
      <c r="V108" s="29">
        <f t="shared" si="26"/>
        <v>0.76</v>
      </c>
      <c r="W108" s="29">
        <f t="shared" si="26"/>
        <v>0.76</v>
      </c>
      <c r="X108" s="29">
        <f t="shared" si="26"/>
        <v>0.6900000000000001</v>
      </c>
      <c r="Y108" s="29">
        <f t="shared" si="26"/>
        <v>0.76</v>
      </c>
      <c r="Z108" s="29">
        <f t="shared" si="26"/>
        <v>0.76</v>
      </c>
      <c r="AA108" s="29">
        <f t="shared" si="26"/>
        <v>0.73</v>
      </c>
      <c r="AB108" s="29">
        <f t="shared" si="26"/>
        <v>0.73</v>
      </c>
      <c r="AC108" s="29">
        <f t="shared" si="26"/>
        <v>0.71</v>
      </c>
      <c r="AD108" s="29">
        <f t="shared" si="26"/>
        <v>0.62</v>
      </c>
      <c r="AE108" s="29">
        <f t="shared" si="26"/>
        <v>0.52</v>
      </c>
      <c r="AF108" s="29">
        <f t="shared" si="26"/>
        <v>0.65</v>
      </c>
      <c r="AG108" s="29">
        <f t="shared" si="26"/>
        <v>0.65</v>
      </c>
      <c r="AH108" s="29">
        <f t="shared" si="26"/>
        <v>0.75</v>
      </c>
      <c r="AI108" s="29">
        <f t="shared" si="26"/>
        <v>0.71</v>
      </c>
      <c r="AJ108" s="29">
        <f t="shared" si="26"/>
        <v>0.65</v>
      </c>
      <c r="AK108" s="29">
        <f t="shared" si="26"/>
        <v>0.71</v>
      </c>
      <c r="AL108" s="29">
        <f t="shared" si="26"/>
        <v>0.6799999999999999</v>
      </c>
      <c r="AM108" s="29">
        <f t="shared" si="26"/>
        <v>0.71</v>
      </c>
      <c r="AN108" s="29">
        <f t="shared" si="26"/>
        <v>0.6799999999999999</v>
      </c>
      <c r="AO108" s="29">
        <f t="shared" si="26"/>
        <v>0.48</v>
      </c>
      <c r="AP108" s="29">
        <f t="shared" si="26"/>
        <v>0.46</v>
      </c>
      <c r="AQ108" s="29">
        <f t="shared" si="26"/>
        <v>0.39</v>
      </c>
      <c r="AR108" s="29">
        <f t="shared" si="26"/>
        <v>0.48</v>
      </c>
      <c r="AS108" s="29">
        <f t="shared" si="26"/>
        <v>0.46</v>
      </c>
      <c r="AT108" s="29">
        <f t="shared" si="26"/>
        <v>0.53</v>
      </c>
      <c r="AU108" s="29">
        <f t="shared" si="26"/>
        <v>0.48</v>
      </c>
      <c r="AV108" s="29">
        <f t="shared" si="26"/>
        <v>0.48</v>
      </c>
      <c r="AW108" s="29">
        <f t="shared" si="26"/>
        <v>0.51</v>
      </c>
      <c r="AX108" s="29">
        <f t="shared" si="26"/>
        <v>0.46</v>
      </c>
      <c r="AY108" s="29">
        <f t="shared" si="26"/>
        <v>0.53</v>
      </c>
      <c r="AZ108" s="29">
        <f t="shared" si="26"/>
        <v>0.48</v>
      </c>
      <c r="BA108" s="29">
        <f t="shared" si="26"/>
        <v>0.28</v>
      </c>
      <c r="BB108" s="29">
        <f t="shared" si="26"/>
        <v>0.27</v>
      </c>
      <c r="BC108" s="29">
        <f t="shared" si="26"/>
        <v>0.12</v>
      </c>
      <c r="BD108" s="29">
        <f t="shared" si="26"/>
        <v>0</v>
      </c>
      <c r="BE108" s="30"/>
    </row>
    <row r="109" spans="2:55" ht="11.25">
      <c r="B109" s="1" t="s">
        <v>223</v>
      </c>
      <c r="C109" s="1" t="s">
        <v>224</v>
      </c>
      <c r="D109" s="1" t="s">
        <v>108</v>
      </c>
      <c r="E109" s="1" t="s">
        <v>220</v>
      </c>
      <c r="F109" s="1" t="s">
        <v>221</v>
      </c>
      <c r="G109" s="1" t="s">
        <v>12</v>
      </c>
      <c r="H109" s="1">
        <f>SUM(I109:BC109)</f>
        <v>8.989999999999995</v>
      </c>
      <c r="I109" s="1">
        <v>0.36</v>
      </c>
      <c r="J109" s="1">
        <v>0.36</v>
      </c>
      <c r="K109" s="1">
        <v>0.37</v>
      </c>
      <c r="L109" s="1">
        <v>0.36</v>
      </c>
      <c r="M109" s="1">
        <v>0.36</v>
      </c>
      <c r="N109" s="1">
        <v>0.37</v>
      </c>
      <c r="O109" s="1">
        <v>0.36</v>
      </c>
      <c r="P109" s="1">
        <v>0.36</v>
      </c>
      <c r="Q109" s="1">
        <v>0.34</v>
      </c>
      <c r="R109" s="1">
        <v>0.26</v>
      </c>
      <c r="S109" s="1">
        <v>0.25</v>
      </c>
      <c r="T109" s="1">
        <v>0.31</v>
      </c>
      <c r="U109" s="1">
        <v>0.29</v>
      </c>
      <c r="V109" s="1">
        <v>0.32</v>
      </c>
      <c r="W109" s="1">
        <v>0.32</v>
      </c>
      <c r="X109" s="1">
        <v>0.29</v>
      </c>
      <c r="Y109" s="1">
        <v>0.32</v>
      </c>
      <c r="Z109" s="1">
        <v>0.32</v>
      </c>
      <c r="AA109" s="1">
        <v>0.31</v>
      </c>
      <c r="AB109" s="1">
        <v>0.31</v>
      </c>
      <c r="AC109" s="1">
        <v>0.1</v>
      </c>
      <c r="AD109" s="1">
        <v>0.09</v>
      </c>
      <c r="AE109" s="1">
        <v>0.07</v>
      </c>
      <c r="AF109" s="1">
        <v>0.09</v>
      </c>
      <c r="AG109" s="1">
        <v>0.09</v>
      </c>
      <c r="AH109" s="1">
        <v>0.11</v>
      </c>
      <c r="AI109" s="1">
        <v>0.1</v>
      </c>
      <c r="AJ109" s="1">
        <v>0.09</v>
      </c>
      <c r="AK109" s="1">
        <v>0.1</v>
      </c>
      <c r="AL109" s="1">
        <v>0.1</v>
      </c>
      <c r="AM109" s="1">
        <v>0.1</v>
      </c>
      <c r="AN109" s="1">
        <v>0.1</v>
      </c>
      <c r="AO109" s="1">
        <v>0.09</v>
      </c>
      <c r="AP109" s="1">
        <v>0.09</v>
      </c>
      <c r="AQ109" s="1">
        <v>0.07</v>
      </c>
      <c r="AR109" s="1">
        <v>0.09</v>
      </c>
      <c r="AS109" s="1">
        <v>0.09</v>
      </c>
      <c r="AT109" s="1">
        <v>0.1</v>
      </c>
      <c r="AU109" s="1">
        <v>0.09</v>
      </c>
      <c r="AV109" s="1">
        <v>0.09</v>
      </c>
      <c r="AW109" s="1">
        <v>0.1</v>
      </c>
      <c r="AX109" s="1">
        <v>0.09</v>
      </c>
      <c r="AY109" s="1">
        <v>0.1</v>
      </c>
      <c r="AZ109" s="1">
        <v>0.09</v>
      </c>
      <c r="BA109" s="1">
        <v>0.09</v>
      </c>
      <c r="BB109" s="1">
        <v>0.09</v>
      </c>
      <c r="BC109" s="1">
        <v>0.04</v>
      </c>
    </row>
    <row r="110" spans="2:57" s="27" customFormat="1" ht="12">
      <c r="B110" s="27" t="s">
        <v>223</v>
      </c>
      <c r="C110" s="27" t="s">
        <v>224</v>
      </c>
      <c r="G110" s="28" t="str">
        <f>+E109&amp;B109&amp;C109</f>
        <v>ZHANG       subtotal =</v>
      </c>
      <c r="H110" s="29">
        <f>SUM(H109)</f>
        <v>8.989999999999995</v>
      </c>
      <c r="I110" s="29">
        <f aca="true" t="shared" si="27" ref="I110:BD110">SUM(I109)</f>
        <v>0.36</v>
      </c>
      <c r="J110" s="29">
        <f t="shared" si="27"/>
        <v>0.36</v>
      </c>
      <c r="K110" s="29">
        <f t="shared" si="27"/>
        <v>0.37</v>
      </c>
      <c r="L110" s="29">
        <f t="shared" si="27"/>
        <v>0.36</v>
      </c>
      <c r="M110" s="29">
        <f t="shared" si="27"/>
        <v>0.36</v>
      </c>
      <c r="N110" s="29">
        <f t="shared" si="27"/>
        <v>0.37</v>
      </c>
      <c r="O110" s="29">
        <f t="shared" si="27"/>
        <v>0.36</v>
      </c>
      <c r="P110" s="29">
        <f t="shared" si="27"/>
        <v>0.36</v>
      </c>
      <c r="Q110" s="29">
        <f t="shared" si="27"/>
        <v>0.34</v>
      </c>
      <c r="R110" s="29">
        <f t="shared" si="27"/>
        <v>0.26</v>
      </c>
      <c r="S110" s="29">
        <f t="shared" si="27"/>
        <v>0.25</v>
      </c>
      <c r="T110" s="29">
        <f t="shared" si="27"/>
        <v>0.31</v>
      </c>
      <c r="U110" s="29">
        <f t="shared" si="27"/>
        <v>0.29</v>
      </c>
      <c r="V110" s="29">
        <f t="shared" si="27"/>
        <v>0.32</v>
      </c>
      <c r="W110" s="29">
        <f t="shared" si="27"/>
        <v>0.32</v>
      </c>
      <c r="X110" s="29">
        <f t="shared" si="27"/>
        <v>0.29</v>
      </c>
      <c r="Y110" s="29">
        <f t="shared" si="27"/>
        <v>0.32</v>
      </c>
      <c r="Z110" s="29">
        <f t="shared" si="27"/>
        <v>0.32</v>
      </c>
      <c r="AA110" s="29">
        <f t="shared" si="27"/>
        <v>0.31</v>
      </c>
      <c r="AB110" s="29">
        <f t="shared" si="27"/>
        <v>0.31</v>
      </c>
      <c r="AC110" s="29">
        <f t="shared" si="27"/>
        <v>0.1</v>
      </c>
      <c r="AD110" s="29">
        <f t="shared" si="27"/>
        <v>0.09</v>
      </c>
      <c r="AE110" s="29">
        <f t="shared" si="27"/>
        <v>0.07</v>
      </c>
      <c r="AF110" s="29">
        <f t="shared" si="27"/>
        <v>0.09</v>
      </c>
      <c r="AG110" s="29">
        <f t="shared" si="27"/>
        <v>0.09</v>
      </c>
      <c r="AH110" s="29">
        <f t="shared" si="27"/>
        <v>0.11</v>
      </c>
      <c r="AI110" s="29">
        <f t="shared" si="27"/>
        <v>0.1</v>
      </c>
      <c r="AJ110" s="29">
        <f t="shared" si="27"/>
        <v>0.09</v>
      </c>
      <c r="AK110" s="29">
        <f t="shared" si="27"/>
        <v>0.1</v>
      </c>
      <c r="AL110" s="29">
        <f t="shared" si="27"/>
        <v>0.1</v>
      </c>
      <c r="AM110" s="29">
        <f t="shared" si="27"/>
        <v>0.1</v>
      </c>
      <c r="AN110" s="29">
        <f t="shared" si="27"/>
        <v>0.1</v>
      </c>
      <c r="AO110" s="29">
        <f t="shared" si="27"/>
        <v>0.09</v>
      </c>
      <c r="AP110" s="29">
        <f t="shared" si="27"/>
        <v>0.09</v>
      </c>
      <c r="AQ110" s="29">
        <f t="shared" si="27"/>
        <v>0.07</v>
      </c>
      <c r="AR110" s="29">
        <f t="shared" si="27"/>
        <v>0.09</v>
      </c>
      <c r="AS110" s="29">
        <f t="shared" si="27"/>
        <v>0.09</v>
      </c>
      <c r="AT110" s="29">
        <f t="shared" si="27"/>
        <v>0.1</v>
      </c>
      <c r="AU110" s="29">
        <f t="shared" si="27"/>
        <v>0.09</v>
      </c>
      <c r="AV110" s="29">
        <f t="shared" si="27"/>
        <v>0.09</v>
      </c>
      <c r="AW110" s="29">
        <f t="shared" si="27"/>
        <v>0.1</v>
      </c>
      <c r="AX110" s="29">
        <f t="shared" si="27"/>
        <v>0.09</v>
      </c>
      <c r="AY110" s="29">
        <f t="shared" si="27"/>
        <v>0.1</v>
      </c>
      <c r="AZ110" s="29">
        <f t="shared" si="27"/>
        <v>0.09</v>
      </c>
      <c r="BA110" s="29">
        <f t="shared" si="27"/>
        <v>0.09</v>
      </c>
      <c r="BB110" s="29">
        <f t="shared" si="27"/>
        <v>0.09</v>
      </c>
      <c r="BC110" s="29">
        <f t="shared" si="27"/>
        <v>0.04</v>
      </c>
      <c r="BD110" s="29">
        <f t="shared" si="27"/>
        <v>0</v>
      </c>
      <c r="BE110" s="30"/>
    </row>
    <row r="111" spans="2:20" ht="11.25">
      <c r="B111" s="1" t="s">
        <v>223</v>
      </c>
      <c r="C111" s="1" t="s">
        <v>224</v>
      </c>
      <c r="D111" s="1" t="s">
        <v>134</v>
      </c>
      <c r="E111" s="1" t="s">
        <v>229</v>
      </c>
      <c r="G111" s="1" t="s">
        <v>23</v>
      </c>
      <c r="H111" s="1">
        <f aca="true" t="shared" si="28" ref="H111:H118">SUM(I111:BC111)</f>
        <v>0.26</v>
      </c>
      <c r="Q111" s="1">
        <v>0.09</v>
      </c>
      <c r="R111" s="1">
        <v>0.07</v>
      </c>
      <c r="S111" s="1">
        <v>0.07</v>
      </c>
      <c r="T111" s="1">
        <v>0.03</v>
      </c>
    </row>
    <row r="112" spans="2:56" ht="11.25">
      <c r="B112" s="1" t="s">
        <v>223</v>
      </c>
      <c r="C112" s="1" t="s">
        <v>224</v>
      </c>
      <c r="D112" s="1" t="s">
        <v>134</v>
      </c>
      <c r="E112" s="1" t="s">
        <v>229</v>
      </c>
      <c r="G112" s="1" t="s">
        <v>32</v>
      </c>
      <c r="H112" s="1">
        <f t="shared" si="28"/>
        <v>0.61</v>
      </c>
      <c r="BB112" s="1">
        <v>0.29</v>
      </c>
      <c r="BC112" s="1">
        <v>0.32</v>
      </c>
      <c r="BD112" s="1">
        <v>0.06</v>
      </c>
    </row>
    <row r="113" spans="2:34" ht="11.25">
      <c r="B113" s="1" t="s">
        <v>223</v>
      </c>
      <c r="C113" s="1" t="s">
        <v>224</v>
      </c>
      <c r="D113" s="1" t="s">
        <v>134</v>
      </c>
      <c r="E113" s="1" t="s">
        <v>229</v>
      </c>
      <c r="G113" s="1" t="s">
        <v>31</v>
      </c>
      <c r="H113" s="1">
        <f t="shared" si="28"/>
        <v>1.0699999999999998</v>
      </c>
      <c r="AG113" s="1">
        <v>0.57</v>
      </c>
      <c r="AH113" s="1">
        <v>0.5</v>
      </c>
    </row>
    <row r="114" spans="2:20" ht="11.25">
      <c r="B114" s="1" t="s">
        <v>223</v>
      </c>
      <c r="C114" s="1" t="s">
        <v>224</v>
      </c>
      <c r="D114" s="1" t="s">
        <v>134</v>
      </c>
      <c r="E114" s="1" t="s">
        <v>229</v>
      </c>
      <c r="G114" s="1" t="s">
        <v>20</v>
      </c>
      <c r="H114" s="1">
        <f t="shared" si="28"/>
        <v>1.07</v>
      </c>
      <c r="Q114" s="1">
        <v>0.38</v>
      </c>
      <c r="R114" s="1">
        <v>0.3</v>
      </c>
      <c r="S114" s="1">
        <v>0.28</v>
      </c>
      <c r="T114" s="1">
        <v>0.11</v>
      </c>
    </row>
    <row r="115" spans="2:27" ht="11.25">
      <c r="B115" s="1" t="s">
        <v>223</v>
      </c>
      <c r="C115" s="1" t="s">
        <v>224</v>
      </c>
      <c r="D115" s="1" t="s">
        <v>134</v>
      </c>
      <c r="E115" s="1" t="s">
        <v>229</v>
      </c>
      <c r="G115" s="1" t="s">
        <v>28</v>
      </c>
      <c r="H115" s="1">
        <f t="shared" si="28"/>
        <v>1.39</v>
      </c>
      <c r="I115" s="1">
        <v>0.37</v>
      </c>
      <c r="J115" s="1">
        <v>0.37</v>
      </c>
      <c r="K115" s="1">
        <v>0.39</v>
      </c>
      <c r="Z115" s="1">
        <v>0.19</v>
      </c>
      <c r="AA115" s="1">
        <v>0.07</v>
      </c>
    </row>
    <row r="116" spans="2:32" ht="11.25">
      <c r="B116" s="1" t="s">
        <v>223</v>
      </c>
      <c r="C116" s="1" t="s">
        <v>224</v>
      </c>
      <c r="D116" s="1" t="s">
        <v>134</v>
      </c>
      <c r="E116" s="1" t="s">
        <v>229</v>
      </c>
      <c r="G116" s="1" t="s">
        <v>30</v>
      </c>
      <c r="H116" s="1">
        <f t="shared" si="28"/>
        <v>2.6900000000000004</v>
      </c>
      <c r="M116" s="1">
        <v>0.04</v>
      </c>
      <c r="N116" s="1">
        <v>0.04</v>
      </c>
      <c r="O116" s="1">
        <v>0.04</v>
      </c>
      <c r="P116" s="1">
        <v>0.04</v>
      </c>
      <c r="Q116" s="1">
        <v>0.04</v>
      </c>
      <c r="R116" s="1">
        <v>0.03</v>
      </c>
      <c r="S116" s="1">
        <v>0.03</v>
      </c>
      <c r="T116" s="1">
        <v>0.03</v>
      </c>
      <c r="U116" s="1">
        <v>0.03</v>
      </c>
      <c r="V116" s="1">
        <v>0.03</v>
      </c>
      <c r="W116" s="1">
        <v>0.03</v>
      </c>
      <c r="X116" s="1">
        <v>0.63</v>
      </c>
      <c r="Y116" s="1">
        <v>0.91</v>
      </c>
      <c r="Z116" s="1">
        <v>0.23</v>
      </c>
      <c r="AA116" s="1">
        <v>0.12</v>
      </c>
      <c r="AB116" s="1">
        <v>0.12</v>
      </c>
      <c r="AC116" s="1">
        <v>0.12</v>
      </c>
      <c r="AD116" s="1">
        <v>0.08</v>
      </c>
      <c r="AE116" s="1">
        <v>0.07</v>
      </c>
      <c r="AF116" s="1">
        <v>0.03</v>
      </c>
    </row>
    <row r="117" spans="2:54" ht="11.25">
      <c r="B117" s="1" t="s">
        <v>223</v>
      </c>
      <c r="C117" s="1" t="s">
        <v>224</v>
      </c>
      <c r="D117" s="1" t="s">
        <v>134</v>
      </c>
      <c r="E117" s="1" t="s">
        <v>229</v>
      </c>
      <c r="G117" s="1" t="s">
        <v>19</v>
      </c>
      <c r="H117" s="1">
        <f t="shared" si="28"/>
        <v>2.85</v>
      </c>
      <c r="AE117" s="1">
        <v>0.15</v>
      </c>
      <c r="AF117" s="1">
        <v>0.21</v>
      </c>
      <c r="AG117" s="1">
        <v>0.21</v>
      </c>
      <c r="AH117" s="1">
        <v>0.02</v>
      </c>
      <c r="AZ117" s="1">
        <v>0.19</v>
      </c>
      <c r="BA117" s="1">
        <v>1.72</v>
      </c>
      <c r="BB117" s="1">
        <v>0.35</v>
      </c>
    </row>
    <row r="118" spans="2:39" ht="11.25">
      <c r="B118" s="1" t="s">
        <v>223</v>
      </c>
      <c r="C118" s="1" t="s">
        <v>224</v>
      </c>
      <c r="D118" s="1" t="s">
        <v>134</v>
      </c>
      <c r="E118" s="1" t="s">
        <v>229</v>
      </c>
      <c r="G118" s="1" t="s">
        <v>2</v>
      </c>
      <c r="H118" s="1">
        <f t="shared" si="28"/>
        <v>5.02</v>
      </c>
      <c r="AC118" s="1">
        <v>0.49</v>
      </c>
      <c r="AD118" s="1">
        <v>0.42</v>
      </c>
      <c r="AE118" s="1">
        <v>0.35</v>
      </c>
      <c r="AF118" s="1">
        <v>0.44</v>
      </c>
      <c r="AG118" s="1">
        <v>0.44</v>
      </c>
      <c r="AH118" s="1">
        <v>0.51</v>
      </c>
      <c r="AI118" s="1">
        <v>0.49</v>
      </c>
      <c r="AJ118" s="1">
        <v>0.44</v>
      </c>
      <c r="AK118" s="1">
        <v>0.49</v>
      </c>
      <c r="AL118" s="1">
        <v>0.46</v>
      </c>
      <c r="AM118" s="1">
        <v>0.49</v>
      </c>
    </row>
    <row r="119" spans="2:58" s="27" customFormat="1" ht="12">
      <c r="B119" s="27" t="s">
        <v>223</v>
      </c>
      <c r="C119" s="27" t="s">
        <v>224</v>
      </c>
      <c r="G119" s="28" t="str">
        <f>+E118&amp;B118&amp;C118</f>
        <v> unassigned subtotal =</v>
      </c>
      <c r="H119" s="29">
        <f>SUM(H111:H118)</f>
        <v>14.959999999999999</v>
      </c>
      <c r="I119" s="29">
        <f aca="true" t="shared" si="29" ref="I119:BD119">SUM(I111:I118)</f>
        <v>0.37</v>
      </c>
      <c r="J119" s="29">
        <f t="shared" si="29"/>
        <v>0.37</v>
      </c>
      <c r="K119" s="29">
        <f t="shared" si="29"/>
        <v>0.39</v>
      </c>
      <c r="L119" s="29">
        <f t="shared" si="29"/>
        <v>0</v>
      </c>
      <c r="M119" s="29">
        <f t="shared" si="29"/>
        <v>0.04</v>
      </c>
      <c r="N119" s="29">
        <f t="shared" si="29"/>
        <v>0.04</v>
      </c>
      <c r="O119" s="29">
        <f t="shared" si="29"/>
        <v>0.04</v>
      </c>
      <c r="P119" s="29">
        <f t="shared" si="29"/>
        <v>0.04</v>
      </c>
      <c r="Q119" s="29">
        <f t="shared" si="29"/>
        <v>0.51</v>
      </c>
      <c r="R119" s="29">
        <f t="shared" si="29"/>
        <v>0.4</v>
      </c>
      <c r="S119" s="29">
        <f t="shared" si="29"/>
        <v>0.38</v>
      </c>
      <c r="T119" s="29">
        <f t="shared" si="29"/>
        <v>0.17</v>
      </c>
      <c r="U119" s="29">
        <f t="shared" si="29"/>
        <v>0.03</v>
      </c>
      <c r="V119" s="29">
        <f t="shared" si="29"/>
        <v>0.03</v>
      </c>
      <c r="W119" s="29">
        <f t="shared" si="29"/>
        <v>0.03</v>
      </c>
      <c r="X119" s="29">
        <f t="shared" si="29"/>
        <v>0.63</v>
      </c>
      <c r="Y119" s="29">
        <f t="shared" si="29"/>
        <v>0.91</v>
      </c>
      <c r="Z119" s="29">
        <f t="shared" si="29"/>
        <v>0.42000000000000004</v>
      </c>
      <c r="AA119" s="29">
        <f t="shared" si="29"/>
        <v>0.19</v>
      </c>
      <c r="AB119" s="29">
        <f t="shared" si="29"/>
        <v>0.12</v>
      </c>
      <c r="AC119" s="29">
        <f t="shared" si="29"/>
        <v>0.61</v>
      </c>
      <c r="AD119" s="29">
        <f t="shared" si="29"/>
        <v>0.5</v>
      </c>
      <c r="AE119" s="29">
        <f t="shared" si="29"/>
        <v>0.57</v>
      </c>
      <c r="AF119" s="29">
        <f t="shared" si="29"/>
        <v>0.6799999999999999</v>
      </c>
      <c r="AG119" s="29">
        <f t="shared" si="29"/>
        <v>1.22</v>
      </c>
      <c r="AH119" s="29">
        <f t="shared" si="29"/>
        <v>1.03</v>
      </c>
      <c r="AI119" s="29">
        <f t="shared" si="29"/>
        <v>0.49</v>
      </c>
      <c r="AJ119" s="29">
        <f t="shared" si="29"/>
        <v>0.44</v>
      </c>
      <c r="AK119" s="29">
        <f t="shared" si="29"/>
        <v>0.49</v>
      </c>
      <c r="AL119" s="29">
        <f t="shared" si="29"/>
        <v>0.46</v>
      </c>
      <c r="AM119" s="29">
        <f t="shared" si="29"/>
        <v>0.49</v>
      </c>
      <c r="AN119" s="29">
        <f t="shared" si="29"/>
        <v>0</v>
      </c>
      <c r="AO119" s="29">
        <f t="shared" si="29"/>
        <v>0</v>
      </c>
      <c r="AP119" s="29">
        <f t="shared" si="29"/>
        <v>0</v>
      </c>
      <c r="AQ119" s="29">
        <f t="shared" si="29"/>
        <v>0</v>
      </c>
      <c r="AR119" s="29">
        <f t="shared" si="29"/>
        <v>0</v>
      </c>
      <c r="AS119" s="29">
        <f t="shared" si="29"/>
        <v>0</v>
      </c>
      <c r="AT119" s="29">
        <f t="shared" si="29"/>
        <v>0</v>
      </c>
      <c r="AU119" s="29">
        <f t="shared" si="29"/>
        <v>0</v>
      </c>
      <c r="AV119" s="29">
        <f t="shared" si="29"/>
        <v>0</v>
      </c>
      <c r="AW119" s="29">
        <f t="shared" si="29"/>
        <v>0</v>
      </c>
      <c r="AX119" s="29">
        <f t="shared" si="29"/>
        <v>0</v>
      </c>
      <c r="AY119" s="29">
        <f t="shared" si="29"/>
        <v>0</v>
      </c>
      <c r="AZ119" s="29">
        <f t="shared" si="29"/>
        <v>0.19</v>
      </c>
      <c r="BA119" s="29">
        <f t="shared" si="29"/>
        <v>1.72</v>
      </c>
      <c r="BB119" s="29">
        <f t="shared" si="29"/>
        <v>0.6399999999999999</v>
      </c>
      <c r="BC119" s="29">
        <f t="shared" si="29"/>
        <v>0.32</v>
      </c>
      <c r="BD119" s="29">
        <f t="shared" si="29"/>
        <v>0.06</v>
      </c>
      <c r="BE119" s="30"/>
      <c r="BF119" s="27">
        <f>SUM(I119:BD119)</f>
        <v>15.020000000000001</v>
      </c>
    </row>
    <row r="120" spans="2:59" s="27" customFormat="1" ht="20.25">
      <c r="B120" s="27" t="s">
        <v>223</v>
      </c>
      <c r="C120" s="27" t="s">
        <v>224</v>
      </c>
      <c r="G120" s="31" t="s">
        <v>226</v>
      </c>
      <c r="H120" s="32">
        <f>SUM(H119,H110,H108,H105,H103,H98,H96,H91,H89,H84,H82,H77,H69,H64,H62)</f>
        <v>289.6</v>
      </c>
      <c r="I120" s="32">
        <f aca="true" t="shared" si="30" ref="I120:BD120">SUM(I119,I110,I108,I105,I103,I98,I96,I91,I89,I84,I82,I77,I69,I64,I62)</f>
        <v>13.8</v>
      </c>
      <c r="J120" s="32">
        <f t="shared" si="30"/>
        <v>12.120000000000001</v>
      </c>
      <c r="K120" s="32">
        <f t="shared" si="30"/>
        <v>10.680000000000001</v>
      </c>
      <c r="L120" s="32">
        <f t="shared" si="30"/>
        <v>9.72</v>
      </c>
      <c r="M120" s="32">
        <f t="shared" si="30"/>
        <v>11.520000000000001</v>
      </c>
      <c r="N120" s="32">
        <f t="shared" si="30"/>
        <v>11.07</v>
      </c>
      <c r="O120" s="32">
        <f t="shared" si="30"/>
        <v>6.610000000000001</v>
      </c>
      <c r="P120" s="32">
        <f t="shared" si="30"/>
        <v>6.440000000000001</v>
      </c>
      <c r="Q120" s="32">
        <f t="shared" si="30"/>
        <v>8.72</v>
      </c>
      <c r="R120" s="32">
        <f t="shared" si="30"/>
        <v>6.380000000000001</v>
      </c>
      <c r="S120" s="32">
        <f t="shared" si="30"/>
        <v>6.06</v>
      </c>
      <c r="T120" s="32">
        <f t="shared" si="30"/>
        <v>7.31</v>
      </c>
      <c r="U120" s="32">
        <f t="shared" si="30"/>
        <v>6.879999999999999</v>
      </c>
      <c r="V120" s="32">
        <f t="shared" si="30"/>
        <v>7.57</v>
      </c>
      <c r="W120" s="32">
        <f t="shared" si="30"/>
        <v>7.91</v>
      </c>
      <c r="X120" s="32">
        <f t="shared" si="30"/>
        <v>7.7299999999999995</v>
      </c>
      <c r="Y120" s="32">
        <f t="shared" si="30"/>
        <v>8.34</v>
      </c>
      <c r="Z120" s="32">
        <f t="shared" si="30"/>
        <v>7.77</v>
      </c>
      <c r="AA120" s="32">
        <f t="shared" si="30"/>
        <v>7.52</v>
      </c>
      <c r="AB120" s="32">
        <f t="shared" si="30"/>
        <v>7.549999999999999</v>
      </c>
      <c r="AC120" s="32">
        <f t="shared" si="30"/>
        <v>7.839999999999999</v>
      </c>
      <c r="AD120" s="32">
        <f t="shared" si="30"/>
        <v>6.5</v>
      </c>
      <c r="AE120" s="32">
        <f t="shared" si="30"/>
        <v>5.42</v>
      </c>
      <c r="AF120" s="32">
        <f t="shared" si="30"/>
        <v>6.63</v>
      </c>
      <c r="AG120" s="32">
        <f t="shared" si="30"/>
        <v>6.4799999999999995</v>
      </c>
      <c r="AH120" s="32">
        <f t="shared" si="30"/>
        <v>6.8999999999999995</v>
      </c>
      <c r="AI120" s="32">
        <f t="shared" si="30"/>
        <v>6.18</v>
      </c>
      <c r="AJ120" s="32">
        <f t="shared" si="30"/>
        <v>5.3</v>
      </c>
      <c r="AK120" s="32">
        <f t="shared" si="30"/>
        <v>5.43</v>
      </c>
      <c r="AL120" s="32">
        <f t="shared" si="30"/>
        <v>4.909999999999999</v>
      </c>
      <c r="AM120" s="32">
        <f t="shared" si="30"/>
        <v>4.879999999999999</v>
      </c>
      <c r="AN120" s="32">
        <f t="shared" si="30"/>
        <v>4.18</v>
      </c>
      <c r="AO120" s="32">
        <f t="shared" si="30"/>
        <v>3.4899999999999993</v>
      </c>
      <c r="AP120" s="32">
        <f t="shared" si="30"/>
        <v>3.6499999999999995</v>
      </c>
      <c r="AQ120" s="32">
        <f t="shared" si="30"/>
        <v>2.92</v>
      </c>
      <c r="AR120" s="32">
        <f t="shared" si="30"/>
        <v>3.21</v>
      </c>
      <c r="AS120" s="32">
        <f t="shared" si="30"/>
        <v>2.92</v>
      </c>
      <c r="AT120" s="32">
        <f t="shared" si="30"/>
        <v>3.3600000000000003</v>
      </c>
      <c r="AU120" s="32">
        <f t="shared" si="30"/>
        <v>3.42</v>
      </c>
      <c r="AV120" s="32">
        <f t="shared" si="30"/>
        <v>3.25</v>
      </c>
      <c r="AW120" s="32">
        <f t="shared" si="30"/>
        <v>3.1100000000000003</v>
      </c>
      <c r="AX120" s="32">
        <f t="shared" si="30"/>
        <v>2.8199999999999994</v>
      </c>
      <c r="AY120" s="32">
        <f t="shared" si="30"/>
        <v>3.52</v>
      </c>
      <c r="AZ120" s="32">
        <f t="shared" si="30"/>
        <v>3.51</v>
      </c>
      <c r="BA120" s="32">
        <f t="shared" si="30"/>
        <v>4.129999999999999</v>
      </c>
      <c r="BB120" s="32">
        <f t="shared" si="30"/>
        <v>2.7999999999999994</v>
      </c>
      <c r="BC120" s="32">
        <f t="shared" si="30"/>
        <v>1.1400000000000001</v>
      </c>
      <c r="BD120" s="32">
        <f t="shared" si="30"/>
        <v>0.06</v>
      </c>
      <c r="BE120" s="30"/>
      <c r="BF120" s="27">
        <f>SUM(I120:BD120)</f>
        <v>289.66</v>
      </c>
      <c r="BG120" s="35">
        <f>+BF119/BF120</f>
        <v>0.05185389767313402</v>
      </c>
    </row>
    <row r="121" spans="8:55" ht="12.75">
      <c r="H121" s="5"/>
      <c r="I121" s="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3" spans="2:42" ht="11.25">
      <c r="B123" s="1" t="s">
        <v>223</v>
      </c>
      <c r="C123" s="1" t="s">
        <v>224</v>
      </c>
      <c r="D123" s="1" t="s">
        <v>203</v>
      </c>
      <c r="E123" s="1" t="s">
        <v>222</v>
      </c>
      <c r="G123" s="1" t="s">
        <v>38</v>
      </c>
      <c r="H123" s="1">
        <f aca="true" t="shared" si="31" ref="H123:H138">SUM(I123:BC123)</f>
        <v>0.53</v>
      </c>
      <c r="AO123" s="1">
        <v>0.3</v>
      </c>
      <c r="AP123" s="1">
        <v>0.23</v>
      </c>
    </row>
    <row r="124" spans="2:44" ht="11.25">
      <c r="B124" s="1" t="s">
        <v>223</v>
      </c>
      <c r="C124" s="1" t="s">
        <v>224</v>
      </c>
      <c r="D124" s="1" t="s">
        <v>203</v>
      </c>
      <c r="E124" s="1" t="s">
        <v>222</v>
      </c>
      <c r="G124" s="1" t="s">
        <v>40</v>
      </c>
      <c r="H124" s="1">
        <f t="shared" si="31"/>
        <v>1.34</v>
      </c>
      <c r="AM124" s="1">
        <v>0.23</v>
      </c>
      <c r="AN124" s="1">
        <v>0.28</v>
      </c>
      <c r="AO124" s="1">
        <v>0.28</v>
      </c>
      <c r="AP124" s="1">
        <v>0.27</v>
      </c>
      <c r="AQ124" s="1">
        <v>0.23</v>
      </c>
      <c r="AR124" s="1">
        <v>0.05</v>
      </c>
    </row>
    <row r="125" spans="2:44" ht="11.25">
      <c r="B125" s="1" t="s">
        <v>223</v>
      </c>
      <c r="C125" s="1" t="s">
        <v>224</v>
      </c>
      <c r="D125" s="1" t="s">
        <v>203</v>
      </c>
      <c r="E125" s="1" t="s">
        <v>222</v>
      </c>
      <c r="G125" s="1" t="s">
        <v>39</v>
      </c>
      <c r="H125" s="1">
        <f t="shared" si="31"/>
        <v>2.6700000000000004</v>
      </c>
      <c r="AL125" s="1">
        <v>0.19</v>
      </c>
      <c r="AM125" s="1">
        <v>0.51</v>
      </c>
      <c r="AN125" s="1">
        <v>0.49</v>
      </c>
      <c r="AO125" s="1">
        <v>0.49</v>
      </c>
      <c r="AP125" s="1">
        <v>0.46</v>
      </c>
      <c r="AQ125" s="1">
        <v>0.39</v>
      </c>
      <c r="AR125" s="1">
        <v>0.14</v>
      </c>
    </row>
    <row r="126" spans="2:45" ht="11.25">
      <c r="B126" s="1" t="s">
        <v>223</v>
      </c>
      <c r="C126" s="1" t="s">
        <v>224</v>
      </c>
      <c r="D126" s="1" t="s">
        <v>203</v>
      </c>
      <c r="E126" s="1" t="s">
        <v>222</v>
      </c>
      <c r="G126" s="1" t="s">
        <v>37</v>
      </c>
      <c r="H126" s="1">
        <f t="shared" si="31"/>
        <v>4.120000000000001</v>
      </c>
      <c r="AH126" s="1">
        <v>0.59</v>
      </c>
      <c r="AI126" s="1">
        <v>0.58</v>
      </c>
      <c r="AJ126" s="1">
        <v>0.49</v>
      </c>
      <c r="AK126" s="1">
        <v>0.54</v>
      </c>
      <c r="AL126" s="1">
        <v>0.34</v>
      </c>
      <c r="AM126" s="1">
        <v>0.12</v>
      </c>
      <c r="AN126" s="1">
        <v>0.37</v>
      </c>
      <c r="AO126" s="1">
        <v>0.37</v>
      </c>
      <c r="AP126" s="1">
        <v>0.28</v>
      </c>
      <c r="AQ126" s="1">
        <v>0.16</v>
      </c>
      <c r="AR126" s="1">
        <v>0.2</v>
      </c>
      <c r="AS126" s="1">
        <v>0.08</v>
      </c>
    </row>
    <row r="127" spans="2:41" ht="11.25">
      <c r="B127" s="1" t="s">
        <v>223</v>
      </c>
      <c r="C127" s="1" t="s">
        <v>224</v>
      </c>
      <c r="D127" s="1" t="s">
        <v>203</v>
      </c>
      <c r="E127" s="1" t="s">
        <v>222</v>
      </c>
      <c r="G127" s="1" t="s">
        <v>36</v>
      </c>
      <c r="H127" s="1">
        <f t="shared" si="31"/>
        <v>4.180000000000001</v>
      </c>
      <c r="AD127" s="1">
        <v>0.72</v>
      </c>
      <c r="AE127" s="1">
        <v>0.64</v>
      </c>
      <c r="AF127" s="1">
        <v>0.24</v>
      </c>
      <c r="AH127" s="1">
        <v>0.37</v>
      </c>
      <c r="AI127" s="1">
        <v>0.47</v>
      </c>
      <c r="AJ127" s="1">
        <v>0.43</v>
      </c>
      <c r="AK127" s="1">
        <v>0.47</v>
      </c>
      <c r="AL127" s="1">
        <v>0.33</v>
      </c>
      <c r="AM127" s="1">
        <v>0.25</v>
      </c>
      <c r="AN127" s="1">
        <v>0.23</v>
      </c>
      <c r="AO127" s="1">
        <v>0.03</v>
      </c>
    </row>
    <row r="128" spans="2:27" ht="11.25">
      <c r="B128" s="1" t="s">
        <v>223</v>
      </c>
      <c r="C128" s="1" t="s">
        <v>224</v>
      </c>
      <c r="D128" s="1" t="s">
        <v>203</v>
      </c>
      <c r="E128" s="1" t="s">
        <v>222</v>
      </c>
      <c r="G128" s="1" t="s">
        <v>33</v>
      </c>
      <c r="H128" s="1">
        <f t="shared" si="31"/>
        <v>0.8300000000000001</v>
      </c>
      <c r="U128" s="1">
        <v>0.13</v>
      </c>
      <c r="V128" s="1">
        <v>0.14</v>
      </c>
      <c r="W128" s="1">
        <v>0.14</v>
      </c>
      <c r="X128" s="1">
        <v>0.13</v>
      </c>
      <c r="Y128" s="1">
        <v>0.14</v>
      </c>
      <c r="Z128" s="1">
        <v>0.14</v>
      </c>
      <c r="AA128" s="1">
        <v>0.01</v>
      </c>
    </row>
    <row r="129" spans="2:49" ht="11.25">
      <c r="B129" s="1" t="s">
        <v>223</v>
      </c>
      <c r="C129" s="1" t="s">
        <v>224</v>
      </c>
      <c r="D129" s="1" t="s">
        <v>135</v>
      </c>
      <c r="E129" s="1" t="s">
        <v>222</v>
      </c>
      <c r="G129" s="1" t="s">
        <v>33</v>
      </c>
      <c r="H129" s="1">
        <f t="shared" si="31"/>
        <v>0.31</v>
      </c>
      <c r="AT129" s="1">
        <v>0.06</v>
      </c>
      <c r="AU129" s="1">
        <v>0.1</v>
      </c>
      <c r="AV129" s="1">
        <v>0.1</v>
      </c>
      <c r="AW129" s="1">
        <v>0.05</v>
      </c>
    </row>
    <row r="130" spans="2:45" ht="11.25">
      <c r="B130" s="1" t="s">
        <v>223</v>
      </c>
      <c r="C130" s="1" t="s">
        <v>224</v>
      </c>
      <c r="D130" s="1" t="s">
        <v>135</v>
      </c>
      <c r="E130" s="1" t="s">
        <v>222</v>
      </c>
      <c r="G130" s="1" t="s">
        <v>35</v>
      </c>
      <c r="H130" s="1">
        <f t="shared" si="31"/>
        <v>1.4100000000000004</v>
      </c>
      <c r="AC130" s="1">
        <v>0.2</v>
      </c>
      <c r="AD130" s="1">
        <v>0.13</v>
      </c>
      <c r="AE130" s="1">
        <v>0.09</v>
      </c>
      <c r="AF130" s="1">
        <v>0.11</v>
      </c>
      <c r="AG130" s="1">
        <v>0.07</v>
      </c>
      <c r="AK130" s="1">
        <v>0.02</v>
      </c>
      <c r="AL130" s="1">
        <v>0.06</v>
      </c>
      <c r="AM130" s="1">
        <v>0.06</v>
      </c>
      <c r="AN130" s="1">
        <v>0.1</v>
      </c>
      <c r="AO130" s="1">
        <v>0.12</v>
      </c>
      <c r="AP130" s="1">
        <v>0.11</v>
      </c>
      <c r="AQ130" s="1">
        <v>0.1</v>
      </c>
      <c r="AR130" s="1">
        <v>0.21</v>
      </c>
      <c r="AS130" s="1">
        <v>0.03</v>
      </c>
    </row>
    <row r="131" spans="2:56" ht="11.25">
      <c r="B131" s="1" t="s">
        <v>223</v>
      </c>
      <c r="C131" s="1" t="s">
        <v>224</v>
      </c>
      <c r="D131" s="1" t="s">
        <v>135</v>
      </c>
      <c r="E131" s="1" t="s">
        <v>222</v>
      </c>
      <c r="G131" s="1" t="s">
        <v>32</v>
      </c>
      <c r="H131" s="1">
        <f t="shared" si="31"/>
        <v>1.83</v>
      </c>
      <c r="BB131" s="1">
        <v>0.86</v>
      </c>
      <c r="BC131" s="1">
        <v>0.97</v>
      </c>
      <c r="BD131" s="1">
        <v>0.17</v>
      </c>
    </row>
    <row r="132" spans="2:46" ht="11.25">
      <c r="B132" s="1" t="s">
        <v>223</v>
      </c>
      <c r="C132" s="1" t="s">
        <v>224</v>
      </c>
      <c r="D132" s="1" t="s">
        <v>135</v>
      </c>
      <c r="E132" s="1" t="s">
        <v>222</v>
      </c>
      <c r="G132" s="1" t="s">
        <v>37</v>
      </c>
      <c r="H132" s="1">
        <f t="shared" si="31"/>
        <v>1.87</v>
      </c>
      <c r="AA132" s="1">
        <v>0.19</v>
      </c>
      <c r="AB132" s="1">
        <v>0.29</v>
      </c>
      <c r="AC132" s="1">
        <v>0.34</v>
      </c>
      <c r="AD132" s="1">
        <v>0.08</v>
      </c>
      <c r="AE132" s="1">
        <v>0.03</v>
      </c>
      <c r="AG132" s="1">
        <v>0.51</v>
      </c>
      <c r="AH132" s="1">
        <v>0.03</v>
      </c>
      <c r="AS132" s="1">
        <v>0.34</v>
      </c>
      <c r="AT132" s="1">
        <v>0.06</v>
      </c>
    </row>
    <row r="133" spans="2:25" ht="11.25">
      <c r="B133" s="1" t="s">
        <v>223</v>
      </c>
      <c r="C133" s="1" t="s">
        <v>224</v>
      </c>
      <c r="D133" s="1" t="s">
        <v>135</v>
      </c>
      <c r="E133" s="1" t="s">
        <v>222</v>
      </c>
      <c r="G133" s="1" t="s">
        <v>34</v>
      </c>
      <c r="H133" s="1">
        <f t="shared" si="31"/>
        <v>2</v>
      </c>
      <c r="W133" s="1">
        <v>0.15</v>
      </c>
      <c r="X133" s="1">
        <v>1</v>
      </c>
      <c r="Y133" s="1">
        <v>0.85</v>
      </c>
    </row>
    <row r="134" spans="2:52" ht="11.25">
      <c r="B134" s="1" t="s">
        <v>223</v>
      </c>
      <c r="C134" s="1" t="s">
        <v>224</v>
      </c>
      <c r="D134" s="1" t="s">
        <v>135</v>
      </c>
      <c r="E134" s="1" t="s">
        <v>222</v>
      </c>
      <c r="G134" s="1" t="s">
        <v>41</v>
      </c>
      <c r="H134" s="1">
        <f t="shared" si="31"/>
        <v>3.069999999999999</v>
      </c>
      <c r="I134" s="1">
        <v>0.09</v>
      </c>
      <c r="J134" s="1">
        <v>0.09</v>
      </c>
      <c r="K134" s="1">
        <v>0.09</v>
      </c>
      <c r="L134" s="1">
        <v>0.09</v>
      </c>
      <c r="M134" s="1">
        <v>0.09</v>
      </c>
      <c r="N134" s="1">
        <v>0.09</v>
      </c>
      <c r="O134" s="1">
        <v>0.09</v>
      </c>
      <c r="P134" s="1">
        <v>0.09</v>
      </c>
      <c r="Q134" s="1">
        <v>0.07</v>
      </c>
      <c r="R134" s="1">
        <v>0.06</v>
      </c>
      <c r="S134" s="1">
        <v>0.05</v>
      </c>
      <c r="T134" s="1">
        <v>0.07</v>
      </c>
      <c r="U134" s="1">
        <v>0.06</v>
      </c>
      <c r="V134" s="1">
        <v>0.07</v>
      </c>
      <c r="W134" s="1">
        <v>0.07</v>
      </c>
      <c r="X134" s="1">
        <v>0.06</v>
      </c>
      <c r="Y134" s="1">
        <v>0.07</v>
      </c>
      <c r="Z134" s="1">
        <v>0.07</v>
      </c>
      <c r="AA134" s="1">
        <v>0.07</v>
      </c>
      <c r="AB134" s="1">
        <v>0.07</v>
      </c>
      <c r="AC134" s="1">
        <v>0.07</v>
      </c>
      <c r="AD134" s="1">
        <v>0.06</v>
      </c>
      <c r="AE134" s="1">
        <v>0.05</v>
      </c>
      <c r="AF134" s="1">
        <v>0.06</v>
      </c>
      <c r="AG134" s="1">
        <v>0.06</v>
      </c>
      <c r="AH134" s="1">
        <v>0.07</v>
      </c>
      <c r="AI134" s="1">
        <v>0.07</v>
      </c>
      <c r="AJ134" s="1">
        <v>0.06</v>
      </c>
      <c r="AK134" s="1">
        <v>0.07</v>
      </c>
      <c r="AL134" s="1">
        <v>0.07</v>
      </c>
      <c r="AM134" s="1">
        <v>0.07</v>
      </c>
      <c r="AN134" s="1">
        <v>0.07</v>
      </c>
      <c r="AO134" s="1">
        <v>0.07</v>
      </c>
      <c r="AP134" s="1">
        <v>0.06</v>
      </c>
      <c r="AQ134" s="1">
        <v>0.05</v>
      </c>
      <c r="AR134" s="1">
        <v>0.07</v>
      </c>
      <c r="AS134" s="1">
        <v>0.06</v>
      </c>
      <c r="AT134" s="1">
        <v>0.07</v>
      </c>
      <c r="AU134" s="1">
        <v>0.07</v>
      </c>
      <c r="AV134" s="1">
        <v>0.07</v>
      </c>
      <c r="AW134" s="1">
        <v>0.07</v>
      </c>
      <c r="AX134" s="1">
        <v>0.06</v>
      </c>
      <c r="AY134" s="1">
        <v>0.07</v>
      </c>
      <c r="AZ134" s="1">
        <v>0.06</v>
      </c>
    </row>
    <row r="135" spans="2:45" ht="11.25">
      <c r="B135" s="1" t="s">
        <v>223</v>
      </c>
      <c r="C135" s="1" t="s">
        <v>224</v>
      </c>
      <c r="D135" s="1" t="s">
        <v>135</v>
      </c>
      <c r="E135" s="1" t="s">
        <v>222</v>
      </c>
      <c r="G135" s="1" t="s">
        <v>38</v>
      </c>
      <c r="H135" s="1">
        <f t="shared" si="31"/>
        <v>3.74</v>
      </c>
      <c r="AD135" s="1">
        <v>0.25</v>
      </c>
      <c r="AE135" s="1">
        <v>0.22</v>
      </c>
      <c r="AF135" s="1">
        <v>0.3</v>
      </c>
      <c r="AG135" s="1">
        <v>0.28</v>
      </c>
      <c r="AH135" s="1">
        <v>0.24</v>
      </c>
      <c r="AI135" s="1">
        <v>0.29</v>
      </c>
      <c r="AJ135" s="1">
        <v>0.24</v>
      </c>
      <c r="AK135" s="1">
        <v>0.27</v>
      </c>
      <c r="AL135" s="1">
        <v>0.27</v>
      </c>
      <c r="AM135" s="1">
        <v>0.27</v>
      </c>
      <c r="AN135" s="1">
        <v>0.27</v>
      </c>
      <c r="AO135" s="1">
        <v>0.12</v>
      </c>
      <c r="AP135" s="1">
        <v>0.08</v>
      </c>
      <c r="AQ135" s="1">
        <v>0.07</v>
      </c>
      <c r="AR135" s="1">
        <v>0.29</v>
      </c>
      <c r="AS135" s="1">
        <v>0.28</v>
      </c>
    </row>
    <row r="136" spans="2:46" ht="11.25">
      <c r="B136" s="1" t="s">
        <v>223</v>
      </c>
      <c r="C136" s="1" t="s">
        <v>224</v>
      </c>
      <c r="D136" s="1" t="s">
        <v>135</v>
      </c>
      <c r="E136" s="1" t="s">
        <v>222</v>
      </c>
      <c r="G136" s="1" t="s">
        <v>36</v>
      </c>
      <c r="H136" s="1">
        <f t="shared" si="31"/>
        <v>4.9</v>
      </c>
      <c r="AA136" s="1">
        <v>0.41</v>
      </c>
      <c r="AB136" s="1">
        <v>0.31</v>
      </c>
      <c r="AC136" s="1">
        <v>0.33</v>
      </c>
      <c r="AD136" s="1">
        <v>0.18</v>
      </c>
      <c r="AE136" s="1">
        <v>0.15</v>
      </c>
      <c r="AF136" s="1">
        <v>0.62</v>
      </c>
      <c r="AG136" s="1">
        <v>0.95</v>
      </c>
      <c r="AH136" s="1">
        <v>0.59</v>
      </c>
      <c r="AI136" s="1">
        <v>0.06</v>
      </c>
      <c r="AM136" s="1">
        <v>0.01</v>
      </c>
      <c r="AN136" s="1">
        <v>0.13</v>
      </c>
      <c r="AO136" s="1">
        <v>0.13</v>
      </c>
      <c r="AP136" s="1">
        <v>0.12</v>
      </c>
      <c r="AQ136" s="1">
        <v>0.11</v>
      </c>
      <c r="AR136" s="1">
        <v>0.28</v>
      </c>
      <c r="AS136" s="1">
        <v>0.37</v>
      </c>
      <c r="AT136" s="1">
        <v>0.15</v>
      </c>
    </row>
    <row r="137" spans="2:46" ht="11.25">
      <c r="B137" s="1" t="s">
        <v>223</v>
      </c>
      <c r="C137" s="1" t="s">
        <v>224</v>
      </c>
      <c r="D137" s="1" t="s">
        <v>135</v>
      </c>
      <c r="E137" s="1" t="s">
        <v>222</v>
      </c>
      <c r="G137" s="1" t="s">
        <v>39</v>
      </c>
      <c r="H137" s="1">
        <f t="shared" si="31"/>
        <v>5.07</v>
      </c>
      <c r="AC137" s="1">
        <v>0.59</v>
      </c>
      <c r="AD137" s="1">
        <v>0.51</v>
      </c>
      <c r="AE137" s="1">
        <v>0.43</v>
      </c>
      <c r="AF137" s="1">
        <v>0.53</v>
      </c>
      <c r="AG137" s="1">
        <v>0.35</v>
      </c>
      <c r="AI137" s="1">
        <v>0.02</v>
      </c>
      <c r="AJ137" s="1">
        <v>0.08</v>
      </c>
      <c r="AK137" s="1">
        <v>0.14</v>
      </c>
      <c r="AL137" s="1">
        <v>0.14</v>
      </c>
      <c r="AM137" s="1">
        <v>0.18</v>
      </c>
      <c r="AN137" s="1">
        <v>0.19</v>
      </c>
      <c r="AO137" s="1">
        <v>0.19</v>
      </c>
      <c r="AP137" s="1">
        <v>0.19</v>
      </c>
      <c r="AQ137" s="1">
        <v>0.16</v>
      </c>
      <c r="AR137" s="1">
        <v>0.49</v>
      </c>
      <c r="AS137" s="1">
        <v>0.75</v>
      </c>
      <c r="AT137" s="1">
        <v>0.13</v>
      </c>
    </row>
    <row r="138" spans="2:45" ht="11.25">
      <c r="B138" s="1" t="s">
        <v>223</v>
      </c>
      <c r="C138" s="1" t="s">
        <v>224</v>
      </c>
      <c r="D138" s="1" t="s">
        <v>135</v>
      </c>
      <c r="E138" s="1" t="s">
        <v>222</v>
      </c>
      <c r="G138" s="1" t="s">
        <v>40</v>
      </c>
      <c r="H138" s="1">
        <f t="shared" si="31"/>
        <v>5.14</v>
      </c>
      <c r="AA138" s="1">
        <v>0.19</v>
      </c>
      <c r="AB138" s="1">
        <v>0.26</v>
      </c>
      <c r="AC138" s="1">
        <v>0.33</v>
      </c>
      <c r="AD138" s="1">
        <v>0.52</v>
      </c>
      <c r="AE138" s="1">
        <v>0.46</v>
      </c>
      <c r="AF138" s="1">
        <v>0.33</v>
      </c>
      <c r="AG138" s="1">
        <v>0.33</v>
      </c>
      <c r="AH138" s="1">
        <v>0.38</v>
      </c>
      <c r="AI138" s="1">
        <v>0.13</v>
      </c>
      <c r="AJ138" s="1">
        <v>0.07</v>
      </c>
      <c r="AK138" s="1">
        <v>0.12</v>
      </c>
      <c r="AL138" s="1">
        <v>0.12</v>
      </c>
      <c r="AM138" s="1">
        <v>0.16</v>
      </c>
      <c r="AN138" s="1">
        <v>0.17</v>
      </c>
      <c r="AO138" s="1">
        <v>0.17</v>
      </c>
      <c r="AP138" s="1">
        <v>0.16</v>
      </c>
      <c r="AQ138" s="1">
        <v>0.14</v>
      </c>
      <c r="AR138" s="1">
        <v>0.64</v>
      </c>
      <c r="AS138" s="1">
        <v>0.46</v>
      </c>
    </row>
    <row r="139" spans="7:58" s="27" customFormat="1" ht="12.75">
      <c r="G139" s="34" t="s">
        <v>227</v>
      </c>
      <c r="H139" s="32">
        <f>SUM(H123:H138)</f>
        <v>43.010000000000005</v>
      </c>
      <c r="I139" s="32">
        <f aca="true" t="shared" si="32" ref="I139:BD139">SUM(I123:I138)</f>
        <v>0.09</v>
      </c>
      <c r="J139" s="32">
        <f t="shared" si="32"/>
        <v>0.09</v>
      </c>
      <c r="K139" s="32">
        <f t="shared" si="32"/>
        <v>0.09</v>
      </c>
      <c r="L139" s="32">
        <f t="shared" si="32"/>
        <v>0.09</v>
      </c>
      <c r="M139" s="32">
        <f t="shared" si="32"/>
        <v>0.09</v>
      </c>
      <c r="N139" s="32">
        <f t="shared" si="32"/>
        <v>0.09</v>
      </c>
      <c r="O139" s="32">
        <f t="shared" si="32"/>
        <v>0.09</v>
      </c>
      <c r="P139" s="32">
        <f t="shared" si="32"/>
        <v>0.09</v>
      </c>
      <c r="Q139" s="32">
        <f t="shared" si="32"/>
        <v>0.07</v>
      </c>
      <c r="R139" s="32">
        <f t="shared" si="32"/>
        <v>0.06</v>
      </c>
      <c r="S139" s="32">
        <f t="shared" si="32"/>
        <v>0.05</v>
      </c>
      <c r="T139" s="32">
        <f t="shared" si="32"/>
        <v>0.07</v>
      </c>
      <c r="U139" s="32">
        <f t="shared" si="32"/>
        <v>0.19</v>
      </c>
      <c r="V139" s="32">
        <f t="shared" si="32"/>
        <v>0.21000000000000002</v>
      </c>
      <c r="W139" s="32">
        <f t="shared" si="32"/>
        <v>0.36000000000000004</v>
      </c>
      <c r="X139" s="32">
        <f t="shared" si="32"/>
        <v>1.19</v>
      </c>
      <c r="Y139" s="32">
        <f t="shared" si="32"/>
        <v>1.06</v>
      </c>
      <c r="Z139" s="32">
        <f t="shared" si="32"/>
        <v>0.21000000000000002</v>
      </c>
      <c r="AA139" s="32">
        <f t="shared" si="32"/>
        <v>0.8699999999999999</v>
      </c>
      <c r="AB139" s="32">
        <f t="shared" si="32"/>
        <v>0.9299999999999999</v>
      </c>
      <c r="AC139" s="32">
        <f t="shared" si="32"/>
        <v>1.8600000000000003</v>
      </c>
      <c r="AD139" s="32">
        <f t="shared" si="32"/>
        <v>2.45</v>
      </c>
      <c r="AE139" s="32">
        <f t="shared" si="32"/>
        <v>2.07</v>
      </c>
      <c r="AF139" s="32">
        <f t="shared" si="32"/>
        <v>2.19</v>
      </c>
      <c r="AG139" s="32">
        <f t="shared" si="32"/>
        <v>2.5500000000000003</v>
      </c>
      <c r="AH139" s="32">
        <f t="shared" si="32"/>
        <v>2.27</v>
      </c>
      <c r="AI139" s="32">
        <f t="shared" si="32"/>
        <v>1.62</v>
      </c>
      <c r="AJ139" s="32">
        <f t="shared" si="32"/>
        <v>1.37</v>
      </c>
      <c r="AK139" s="32">
        <f t="shared" si="32"/>
        <v>1.6300000000000003</v>
      </c>
      <c r="AL139" s="32">
        <f t="shared" si="32"/>
        <v>1.5200000000000005</v>
      </c>
      <c r="AM139" s="32">
        <f t="shared" si="32"/>
        <v>1.8599999999999999</v>
      </c>
      <c r="AN139" s="32">
        <f t="shared" si="32"/>
        <v>2.3000000000000003</v>
      </c>
      <c r="AO139" s="32">
        <f t="shared" si="32"/>
        <v>2.2699999999999996</v>
      </c>
      <c r="AP139" s="32">
        <f t="shared" si="32"/>
        <v>1.9600000000000002</v>
      </c>
      <c r="AQ139" s="32">
        <f t="shared" si="32"/>
        <v>1.4100000000000001</v>
      </c>
      <c r="AR139" s="32">
        <f t="shared" si="32"/>
        <v>2.37</v>
      </c>
      <c r="AS139" s="32">
        <f t="shared" si="32"/>
        <v>2.37</v>
      </c>
      <c r="AT139" s="32">
        <f t="shared" si="32"/>
        <v>0.47</v>
      </c>
      <c r="AU139" s="32">
        <f t="shared" si="32"/>
        <v>0.17</v>
      </c>
      <c r="AV139" s="32">
        <f t="shared" si="32"/>
        <v>0.17</v>
      </c>
      <c r="AW139" s="32">
        <f t="shared" si="32"/>
        <v>0.12000000000000001</v>
      </c>
      <c r="AX139" s="32">
        <f t="shared" si="32"/>
        <v>0.06</v>
      </c>
      <c r="AY139" s="32">
        <f t="shared" si="32"/>
        <v>0.07</v>
      </c>
      <c r="AZ139" s="32">
        <f t="shared" si="32"/>
        <v>0.06</v>
      </c>
      <c r="BA139" s="32">
        <f t="shared" si="32"/>
        <v>0</v>
      </c>
      <c r="BB139" s="32">
        <f t="shared" si="32"/>
        <v>0.86</v>
      </c>
      <c r="BC139" s="32">
        <f t="shared" si="32"/>
        <v>0.97</v>
      </c>
      <c r="BD139" s="32">
        <f t="shared" si="32"/>
        <v>0.17</v>
      </c>
      <c r="BE139" s="30"/>
      <c r="BF139" s="27">
        <f>SUM(I139:BD139)</f>
        <v>43.17999999999999</v>
      </c>
    </row>
    <row r="140" spans="7:56" ht="12.75">
      <c r="G140" s="4"/>
      <c r="H140" s="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5"/>
    </row>
    <row r="142" spans="2:37" ht="11.25">
      <c r="B142" s="1" t="s">
        <v>223</v>
      </c>
      <c r="C142" s="1" t="s">
        <v>224</v>
      </c>
      <c r="D142" s="1" t="s">
        <v>111</v>
      </c>
      <c r="E142" s="1" t="s">
        <v>109</v>
      </c>
      <c r="F142" s="1" t="s">
        <v>110</v>
      </c>
      <c r="G142" s="1" t="s">
        <v>5</v>
      </c>
      <c r="H142" s="1">
        <f>SUM(I142:BC142)</f>
        <v>0.22000000000000003</v>
      </c>
      <c r="AF142" s="1">
        <v>0.02</v>
      </c>
      <c r="AG142" s="1">
        <v>0.03</v>
      </c>
      <c r="AH142" s="1">
        <v>0.04</v>
      </c>
      <c r="AI142" s="1">
        <v>0.05</v>
      </c>
      <c r="AJ142" s="1">
        <v>0.04</v>
      </c>
      <c r="AK142" s="1">
        <v>0.04</v>
      </c>
    </row>
    <row r="143" spans="2:39" ht="11.25">
      <c r="B143" s="1" t="s">
        <v>223</v>
      </c>
      <c r="C143" s="1" t="s">
        <v>224</v>
      </c>
      <c r="D143" s="1" t="s">
        <v>111</v>
      </c>
      <c r="E143" s="1" t="s">
        <v>109</v>
      </c>
      <c r="F143" s="1" t="s">
        <v>110</v>
      </c>
      <c r="G143" s="1" t="s">
        <v>6</v>
      </c>
      <c r="H143" s="1">
        <f>SUM(I143:BC143)</f>
        <v>0.35</v>
      </c>
      <c r="M143" s="1">
        <v>0</v>
      </c>
      <c r="N143" s="1">
        <v>0</v>
      </c>
      <c r="O143" s="1">
        <v>0</v>
      </c>
      <c r="P143" s="1">
        <v>0</v>
      </c>
      <c r="AC143" s="1">
        <v>0.01</v>
      </c>
      <c r="AD143" s="1">
        <v>0</v>
      </c>
      <c r="AE143" s="1">
        <v>0</v>
      </c>
      <c r="AF143" s="1">
        <v>0</v>
      </c>
      <c r="AG143" s="1">
        <v>0.04</v>
      </c>
      <c r="AH143" s="1">
        <v>0.1</v>
      </c>
      <c r="AI143" s="1">
        <v>0.05</v>
      </c>
      <c r="AJ143" s="1">
        <v>0.05</v>
      </c>
      <c r="AK143" s="1">
        <v>0.05</v>
      </c>
      <c r="AL143" s="1">
        <v>0.05</v>
      </c>
      <c r="AM143" s="1">
        <v>0</v>
      </c>
    </row>
    <row r="144" spans="2:47" ht="11.25">
      <c r="B144" s="1" t="s">
        <v>223</v>
      </c>
      <c r="C144" s="1" t="s">
        <v>224</v>
      </c>
      <c r="D144" s="1" t="s">
        <v>111</v>
      </c>
      <c r="E144" s="1" t="s">
        <v>109</v>
      </c>
      <c r="F144" s="1" t="s">
        <v>110</v>
      </c>
      <c r="G144" s="1" t="s">
        <v>7</v>
      </c>
      <c r="H144" s="1">
        <f>SUM(I144:BC144)</f>
        <v>2.1999999999999997</v>
      </c>
      <c r="AC144" s="1">
        <v>0.01</v>
      </c>
      <c r="AD144" s="1">
        <v>0.01</v>
      </c>
      <c r="AE144" s="1">
        <v>0.01</v>
      </c>
      <c r="AF144" s="1">
        <v>0.17</v>
      </c>
      <c r="AG144" s="1">
        <v>0.35</v>
      </c>
      <c r="AH144" s="1">
        <v>0.21</v>
      </c>
      <c r="AI144" s="1">
        <v>0.01</v>
      </c>
      <c r="AJ144" s="1">
        <v>0.01</v>
      </c>
      <c r="AK144" s="1">
        <v>0.01</v>
      </c>
      <c r="AL144" s="1">
        <v>0.01</v>
      </c>
      <c r="AM144" s="1">
        <v>0.01</v>
      </c>
      <c r="AN144" s="1">
        <v>0.08</v>
      </c>
      <c r="AO144" s="1">
        <v>0.14</v>
      </c>
      <c r="AP144" s="1">
        <v>0.13</v>
      </c>
      <c r="AQ144" s="1">
        <v>0.57</v>
      </c>
      <c r="AR144" s="1">
        <v>0.27</v>
      </c>
      <c r="AS144" s="1">
        <v>0.11</v>
      </c>
      <c r="AT144" s="1">
        <v>0.05</v>
      </c>
      <c r="AU144" s="1">
        <v>0.04</v>
      </c>
    </row>
    <row r="145" spans="2:51" ht="11.25">
      <c r="B145" s="1" t="s">
        <v>223</v>
      </c>
      <c r="C145" s="1" t="s">
        <v>224</v>
      </c>
      <c r="D145" s="1" t="s">
        <v>111</v>
      </c>
      <c r="E145" s="1" t="s">
        <v>109</v>
      </c>
      <c r="F145" s="1" t="s">
        <v>110</v>
      </c>
      <c r="G145" s="1" t="s">
        <v>8</v>
      </c>
      <c r="H145" s="1">
        <f>SUM(I145:BC145)</f>
        <v>2.74</v>
      </c>
      <c r="AH145" s="1">
        <v>0.31</v>
      </c>
      <c r="AI145" s="1">
        <v>0.23</v>
      </c>
      <c r="AJ145" s="1">
        <v>0.05</v>
      </c>
      <c r="AK145" s="1">
        <v>0.01</v>
      </c>
      <c r="AL145" s="1">
        <v>0.03</v>
      </c>
      <c r="AM145" s="1">
        <v>0.03</v>
      </c>
      <c r="AN145" s="1">
        <v>0.03</v>
      </c>
      <c r="AO145" s="1">
        <v>0.06</v>
      </c>
      <c r="AP145" s="1">
        <v>0.06</v>
      </c>
      <c r="AQ145" s="1">
        <v>0.05</v>
      </c>
      <c r="AR145" s="1">
        <v>0.04</v>
      </c>
      <c r="AS145" s="1">
        <v>0.02</v>
      </c>
      <c r="AW145" s="1">
        <v>0.18</v>
      </c>
      <c r="AX145" s="1">
        <v>0.91</v>
      </c>
      <c r="AY145" s="1">
        <v>0.73</v>
      </c>
    </row>
    <row r="146" spans="2:57" s="27" customFormat="1" ht="12">
      <c r="B146" s="27" t="s">
        <v>223</v>
      </c>
      <c r="C146" s="27" t="s">
        <v>224</v>
      </c>
      <c r="G146" s="28" t="str">
        <f>+E145&amp;B145&amp;C145</f>
        <v>BAKER       subtotal =</v>
      </c>
      <c r="H146" s="29">
        <f>SUM(H142:H145)</f>
        <v>5.51</v>
      </c>
      <c r="I146" s="29">
        <f aca="true" t="shared" si="33" ref="I146:BD146">SUM(I142:I145)</f>
        <v>0</v>
      </c>
      <c r="J146" s="29">
        <f t="shared" si="33"/>
        <v>0</v>
      </c>
      <c r="K146" s="29">
        <f t="shared" si="33"/>
        <v>0</v>
      </c>
      <c r="L146" s="29">
        <f t="shared" si="33"/>
        <v>0</v>
      </c>
      <c r="M146" s="29">
        <f t="shared" si="33"/>
        <v>0</v>
      </c>
      <c r="N146" s="29">
        <f t="shared" si="33"/>
        <v>0</v>
      </c>
      <c r="O146" s="29">
        <f t="shared" si="33"/>
        <v>0</v>
      </c>
      <c r="P146" s="29">
        <f t="shared" si="33"/>
        <v>0</v>
      </c>
      <c r="Q146" s="29">
        <f t="shared" si="33"/>
        <v>0</v>
      </c>
      <c r="R146" s="29">
        <f t="shared" si="33"/>
        <v>0</v>
      </c>
      <c r="S146" s="29">
        <f t="shared" si="33"/>
        <v>0</v>
      </c>
      <c r="T146" s="29">
        <f t="shared" si="33"/>
        <v>0</v>
      </c>
      <c r="U146" s="29">
        <f t="shared" si="33"/>
        <v>0</v>
      </c>
      <c r="V146" s="29">
        <f t="shared" si="33"/>
        <v>0</v>
      </c>
      <c r="W146" s="29">
        <f t="shared" si="33"/>
        <v>0</v>
      </c>
      <c r="X146" s="29">
        <f t="shared" si="33"/>
        <v>0</v>
      </c>
      <c r="Y146" s="29">
        <f t="shared" si="33"/>
        <v>0</v>
      </c>
      <c r="Z146" s="29">
        <f t="shared" si="33"/>
        <v>0</v>
      </c>
      <c r="AA146" s="29">
        <f t="shared" si="33"/>
        <v>0</v>
      </c>
      <c r="AB146" s="29">
        <f t="shared" si="33"/>
        <v>0</v>
      </c>
      <c r="AC146" s="29">
        <f t="shared" si="33"/>
        <v>0.02</v>
      </c>
      <c r="AD146" s="29">
        <f t="shared" si="33"/>
        <v>0.01</v>
      </c>
      <c r="AE146" s="29">
        <f t="shared" si="33"/>
        <v>0.01</v>
      </c>
      <c r="AF146" s="29">
        <f t="shared" si="33"/>
        <v>0.19</v>
      </c>
      <c r="AG146" s="29">
        <f t="shared" si="33"/>
        <v>0.42</v>
      </c>
      <c r="AH146" s="29">
        <f t="shared" si="33"/>
        <v>0.6599999999999999</v>
      </c>
      <c r="AI146" s="29">
        <f t="shared" si="33"/>
        <v>0.34</v>
      </c>
      <c r="AJ146" s="29">
        <f t="shared" si="33"/>
        <v>0.15</v>
      </c>
      <c r="AK146" s="29">
        <f t="shared" si="33"/>
        <v>0.10999999999999999</v>
      </c>
      <c r="AL146" s="29">
        <f t="shared" si="33"/>
        <v>0.09</v>
      </c>
      <c r="AM146" s="29">
        <f t="shared" si="33"/>
        <v>0.04</v>
      </c>
      <c r="AN146" s="29">
        <f t="shared" si="33"/>
        <v>0.11</v>
      </c>
      <c r="AO146" s="29">
        <f t="shared" si="33"/>
        <v>0.2</v>
      </c>
      <c r="AP146" s="29">
        <f t="shared" si="33"/>
        <v>0.19</v>
      </c>
      <c r="AQ146" s="29">
        <f t="shared" si="33"/>
        <v>0.62</v>
      </c>
      <c r="AR146" s="29">
        <f t="shared" si="33"/>
        <v>0.31</v>
      </c>
      <c r="AS146" s="29">
        <f t="shared" si="33"/>
        <v>0.13</v>
      </c>
      <c r="AT146" s="29">
        <f t="shared" si="33"/>
        <v>0.05</v>
      </c>
      <c r="AU146" s="29">
        <f t="shared" si="33"/>
        <v>0.04</v>
      </c>
      <c r="AV146" s="29">
        <f t="shared" si="33"/>
        <v>0</v>
      </c>
      <c r="AW146" s="29">
        <f t="shared" si="33"/>
        <v>0.18</v>
      </c>
      <c r="AX146" s="29">
        <f t="shared" si="33"/>
        <v>0.91</v>
      </c>
      <c r="AY146" s="29">
        <f t="shared" si="33"/>
        <v>0.73</v>
      </c>
      <c r="AZ146" s="29">
        <f t="shared" si="33"/>
        <v>0</v>
      </c>
      <c r="BA146" s="29">
        <f t="shared" si="33"/>
        <v>0</v>
      </c>
      <c r="BB146" s="29">
        <f t="shared" si="33"/>
        <v>0</v>
      </c>
      <c r="BC146" s="29">
        <f t="shared" si="33"/>
        <v>0</v>
      </c>
      <c r="BD146" s="29">
        <f t="shared" si="33"/>
        <v>0</v>
      </c>
      <c r="BE146" s="30"/>
    </row>
    <row r="147" spans="2:33" ht="11.25">
      <c r="B147" s="1" t="s">
        <v>223</v>
      </c>
      <c r="C147" s="1" t="s">
        <v>224</v>
      </c>
      <c r="D147" s="1" t="s">
        <v>111</v>
      </c>
      <c r="E147" s="1" t="s">
        <v>152</v>
      </c>
      <c r="F147" s="1" t="s">
        <v>153</v>
      </c>
      <c r="G147" s="1" t="s">
        <v>6</v>
      </c>
      <c r="H147" s="1">
        <f>SUM(I147:BC147)</f>
        <v>1.4300000000000002</v>
      </c>
      <c r="N147" s="1">
        <v>0.28</v>
      </c>
      <c r="O147" s="1">
        <v>0.04</v>
      </c>
      <c r="P147" s="1">
        <v>0.04</v>
      </c>
      <c r="Q147" s="1">
        <v>0.05</v>
      </c>
      <c r="R147" s="1">
        <v>0.04</v>
      </c>
      <c r="S147" s="1">
        <v>0.03</v>
      </c>
      <c r="AA147" s="1">
        <v>0.06</v>
      </c>
      <c r="AB147" s="1">
        <v>0.12</v>
      </c>
      <c r="AC147" s="1">
        <v>0.25</v>
      </c>
      <c r="AD147" s="1">
        <v>0.15</v>
      </c>
      <c r="AE147" s="1">
        <v>0.12</v>
      </c>
      <c r="AF147" s="1">
        <v>0.15</v>
      </c>
      <c r="AG147" s="1">
        <v>0.1</v>
      </c>
    </row>
    <row r="148" spans="2:57" s="27" customFormat="1" ht="12">
      <c r="B148" s="27" t="s">
        <v>223</v>
      </c>
      <c r="C148" s="27" t="s">
        <v>224</v>
      </c>
      <c r="G148" s="28" t="str">
        <f>+E147&amp;B147&amp;C147</f>
        <v>HATCHER     subtotal =</v>
      </c>
      <c r="H148" s="29">
        <f>SUM(H147)</f>
        <v>1.4300000000000002</v>
      </c>
      <c r="I148" s="29">
        <f aca="true" t="shared" si="34" ref="I148:BD148">SUM(I147)</f>
        <v>0</v>
      </c>
      <c r="J148" s="29">
        <f t="shared" si="34"/>
        <v>0</v>
      </c>
      <c r="K148" s="29">
        <f t="shared" si="34"/>
        <v>0</v>
      </c>
      <c r="L148" s="29">
        <f t="shared" si="34"/>
        <v>0</v>
      </c>
      <c r="M148" s="29">
        <f t="shared" si="34"/>
        <v>0</v>
      </c>
      <c r="N148" s="29">
        <f t="shared" si="34"/>
        <v>0.28</v>
      </c>
      <c r="O148" s="29">
        <f t="shared" si="34"/>
        <v>0.04</v>
      </c>
      <c r="P148" s="29">
        <f t="shared" si="34"/>
        <v>0.04</v>
      </c>
      <c r="Q148" s="29">
        <f t="shared" si="34"/>
        <v>0.05</v>
      </c>
      <c r="R148" s="29">
        <f t="shared" si="34"/>
        <v>0.04</v>
      </c>
      <c r="S148" s="29">
        <f t="shared" si="34"/>
        <v>0.03</v>
      </c>
      <c r="T148" s="29">
        <f t="shared" si="34"/>
        <v>0</v>
      </c>
      <c r="U148" s="29">
        <f t="shared" si="34"/>
        <v>0</v>
      </c>
      <c r="V148" s="29">
        <f t="shared" si="34"/>
        <v>0</v>
      </c>
      <c r="W148" s="29">
        <f t="shared" si="34"/>
        <v>0</v>
      </c>
      <c r="X148" s="29">
        <f t="shared" si="34"/>
        <v>0</v>
      </c>
      <c r="Y148" s="29">
        <f t="shared" si="34"/>
        <v>0</v>
      </c>
      <c r="Z148" s="29">
        <f t="shared" si="34"/>
        <v>0</v>
      </c>
      <c r="AA148" s="29">
        <f t="shared" si="34"/>
        <v>0.06</v>
      </c>
      <c r="AB148" s="29">
        <f t="shared" si="34"/>
        <v>0.12</v>
      </c>
      <c r="AC148" s="29">
        <f t="shared" si="34"/>
        <v>0.25</v>
      </c>
      <c r="AD148" s="29">
        <f t="shared" si="34"/>
        <v>0.15</v>
      </c>
      <c r="AE148" s="29">
        <f t="shared" si="34"/>
        <v>0.12</v>
      </c>
      <c r="AF148" s="29">
        <f t="shared" si="34"/>
        <v>0.15</v>
      </c>
      <c r="AG148" s="29">
        <f t="shared" si="34"/>
        <v>0.1</v>
      </c>
      <c r="AH148" s="29">
        <f t="shared" si="34"/>
        <v>0</v>
      </c>
      <c r="AI148" s="29">
        <f t="shared" si="34"/>
        <v>0</v>
      </c>
      <c r="AJ148" s="29">
        <f t="shared" si="34"/>
        <v>0</v>
      </c>
      <c r="AK148" s="29">
        <f t="shared" si="34"/>
        <v>0</v>
      </c>
      <c r="AL148" s="29">
        <f t="shared" si="34"/>
        <v>0</v>
      </c>
      <c r="AM148" s="29">
        <f t="shared" si="34"/>
        <v>0</v>
      </c>
      <c r="AN148" s="29">
        <f t="shared" si="34"/>
        <v>0</v>
      </c>
      <c r="AO148" s="29">
        <f t="shared" si="34"/>
        <v>0</v>
      </c>
      <c r="AP148" s="29">
        <f t="shared" si="34"/>
        <v>0</v>
      </c>
      <c r="AQ148" s="29">
        <f t="shared" si="34"/>
        <v>0</v>
      </c>
      <c r="AR148" s="29">
        <f t="shared" si="34"/>
        <v>0</v>
      </c>
      <c r="AS148" s="29">
        <f t="shared" si="34"/>
        <v>0</v>
      </c>
      <c r="AT148" s="29">
        <f t="shared" si="34"/>
        <v>0</v>
      </c>
      <c r="AU148" s="29">
        <f t="shared" si="34"/>
        <v>0</v>
      </c>
      <c r="AV148" s="29">
        <f t="shared" si="34"/>
        <v>0</v>
      </c>
      <c r="AW148" s="29">
        <f t="shared" si="34"/>
        <v>0</v>
      </c>
      <c r="AX148" s="29">
        <f t="shared" si="34"/>
        <v>0</v>
      </c>
      <c r="AY148" s="29">
        <f t="shared" si="34"/>
        <v>0</v>
      </c>
      <c r="AZ148" s="29">
        <f t="shared" si="34"/>
        <v>0</v>
      </c>
      <c r="BA148" s="29">
        <f t="shared" si="34"/>
        <v>0</v>
      </c>
      <c r="BB148" s="29">
        <f t="shared" si="34"/>
        <v>0</v>
      </c>
      <c r="BC148" s="29">
        <f t="shared" si="34"/>
        <v>0</v>
      </c>
      <c r="BD148" s="29">
        <f t="shared" si="34"/>
        <v>0</v>
      </c>
      <c r="BE148" s="30"/>
    </row>
    <row r="149" spans="2:43" ht="11.25">
      <c r="B149" s="1" t="s">
        <v>223</v>
      </c>
      <c r="C149" s="1" t="s">
        <v>224</v>
      </c>
      <c r="D149" s="1" t="s">
        <v>111</v>
      </c>
      <c r="E149" s="1" t="s">
        <v>169</v>
      </c>
      <c r="F149" s="1" t="s">
        <v>170</v>
      </c>
      <c r="G149" s="1" t="s">
        <v>7</v>
      </c>
      <c r="H149" s="1">
        <f>SUM(I149:BC149)</f>
        <v>4.26</v>
      </c>
      <c r="L149" s="1">
        <v>0.02</v>
      </c>
      <c r="M149" s="1">
        <v>0.02</v>
      </c>
      <c r="N149" s="1">
        <v>0.02</v>
      </c>
      <c r="O149" s="1">
        <v>0.02</v>
      </c>
      <c r="P149" s="1">
        <v>0.02</v>
      </c>
      <c r="Q149" s="1">
        <v>0.02</v>
      </c>
      <c r="R149" s="1">
        <v>0.02</v>
      </c>
      <c r="S149" s="1">
        <v>0.01</v>
      </c>
      <c r="AC149" s="1">
        <v>0.34</v>
      </c>
      <c r="AD149" s="1">
        <v>0.38</v>
      </c>
      <c r="AE149" s="1">
        <v>0.32</v>
      </c>
      <c r="AF149" s="1">
        <v>0.4</v>
      </c>
      <c r="AG149" s="1">
        <v>0.4</v>
      </c>
      <c r="AH149" s="1">
        <v>0.46</v>
      </c>
      <c r="AI149" s="1">
        <v>0.44</v>
      </c>
      <c r="AJ149" s="1">
        <v>0.4</v>
      </c>
      <c r="AK149" s="1">
        <v>0.06</v>
      </c>
      <c r="AM149" s="1">
        <v>0.17</v>
      </c>
      <c r="AN149" s="1">
        <v>0.2</v>
      </c>
      <c r="AO149" s="1">
        <v>0.24</v>
      </c>
      <c r="AP149" s="1">
        <v>0.24</v>
      </c>
      <c r="AQ149" s="1">
        <v>0.06</v>
      </c>
    </row>
    <row r="150" spans="2:57" s="27" customFormat="1" ht="12">
      <c r="B150" s="27" t="s">
        <v>223</v>
      </c>
      <c r="C150" s="27" t="s">
        <v>224</v>
      </c>
      <c r="G150" s="28" t="str">
        <f>+E149&amp;B149&amp;C149</f>
        <v>LAWSON      subtotal =</v>
      </c>
      <c r="H150" s="29">
        <f>SUM(H149)</f>
        <v>4.26</v>
      </c>
      <c r="I150" s="29">
        <f aca="true" t="shared" si="35" ref="I150:BD150">SUM(I149)</f>
        <v>0</v>
      </c>
      <c r="J150" s="29">
        <f t="shared" si="35"/>
        <v>0</v>
      </c>
      <c r="K150" s="29">
        <f t="shared" si="35"/>
        <v>0</v>
      </c>
      <c r="L150" s="29">
        <f t="shared" si="35"/>
        <v>0.02</v>
      </c>
      <c r="M150" s="29">
        <f t="shared" si="35"/>
        <v>0.02</v>
      </c>
      <c r="N150" s="29">
        <f t="shared" si="35"/>
        <v>0.02</v>
      </c>
      <c r="O150" s="29">
        <f t="shared" si="35"/>
        <v>0.02</v>
      </c>
      <c r="P150" s="29">
        <f t="shared" si="35"/>
        <v>0.02</v>
      </c>
      <c r="Q150" s="29">
        <f t="shared" si="35"/>
        <v>0.02</v>
      </c>
      <c r="R150" s="29">
        <f t="shared" si="35"/>
        <v>0.02</v>
      </c>
      <c r="S150" s="29">
        <f t="shared" si="35"/>
        <v>0.01</v>
      </c>
      <c r="T150" s="29">
        <f t="shared" si="35"/>
        <v>0</v>
      </c>
      <c r="U150" s="29">
        <f t="shared" si="35"/>
        <v>0</v>
      </c>
      <c r="V150" s="29">
        <f t="shared" si="35"/>
        <v>0</v>
      </c>
      <c r="W150" s="29">
        <f t="shared" si="35"/>
        <v>0</v>
      </c>
      <c r="X150" s="29">
        <f t="shared" si="35"/>
        <v>0</v>
      </c>
      <c r="Y150" s="29">
        <f t="shared" si="35"/>
        <v>0</v>
      </c>
      <c r="Z150" s="29">
        <f t="shared" si="35"/>
        <v>0</v>
      </c>
      <c r="AA150" s="29">
        <f t="shared" si="35"/>
        <v>0</v>
      </c>
      <c r="AB150" s="29">
        <f t="shared" si="35"/>
        <v>0</v>
      </c>
      <c r="AC150" s="29">
        <f t="shared" si="35"/>
        <v>0.34</v>
      </c>
      <c r="AD150" s="29">
        <f t="shared" si="35"/>
        <v>0.38</v>
      </c>
      <c r="AE150" s="29">
        <f t="shared" si="35"/>
        <v>0.32</v>
      </c>
      <c r="AF150" s="29">
        <f t="shared" si="35"/>
        <v>0.4</v>
      </c>
      <c r="AG150" s="29">
        <f t="shared" si="35"/>
        <v>0.4</v>
      </c>
      <c r="AH150" s="29">
        <f t="shared" si="35"/>
        <v>0.46</v>
      </c>
      <c r="AI150" s="29">
        <f t="shared" si="35"/>
        <v>0.44</v>
      </c>
      <c r="AJ150" s="29">
        <f t="shared" si="35"/>
        <v>0.4</v>
      </c>
      <c r="AK150" s="29">
        <f t="shared" si="35"/>
        <v>0.06</v>
      </c>
      <c r="AL150" s="29">
        <f t="shared" si="35"/>
        <v>0</v>
      </c>
      <c r="AM150" s="29">
        <f t="shared" si="35"/>
        <v>0.17</v>
      </c>
      <c r="AN150" s="29">
        <f t="shared" si="35"/>
        <v>0.2</v>
      </c>
      <c r="AO150" s="29">
        <f t="shared" si="35"/>
        <v>0.24</v>
      </c>
      <c r="AP150" s="29">
        <f t="shared" si="35"/>
        <v>0.24</v>
      </c>
      <c r="AQ150" s="29">
        <f t="shared" si="35"/>
        <v>0.06</v>
      </c>
      <c r="AR150" s="29">
        <f t="shared" si="35"/>
        <v>0</v>
      </c>
      <c r="AS150" s="29">
        <f t="shared" si="35"/>
        <v>0</v>
      </c>
      <c r="AT150" s="29">
        <f t="shared" si="35"/>
        <v>0</v>
      </c>
      <c r="AU150" s="29">
        <f t="shared" si="35"/>
        <v>0</v>
      </c>
      <c r="AV150" s="29">
        <f t="shared" si="35"/>
        <v>0</v>
      </c>
      <c r="AW150" s="29">
        <f t="shared" si="35"/>
        <v>0</v>
      </c>
      <c r="AX150" s="29">
        <f t="shared" si="35"/>
        <v>0</v>
      </c>
      <c r="AY150" s="29">
        <f t="shared" si="35"/>
        <v>0</v>
      </c>
      <c r="AZ150" s="29">
        <f t="shared" si="35"/>
        <v>0</v>
      </c>
      <c r="BA150" s="29">
        <f t="shared" si="35"/>
        <v>0</v>
      </c>
      <c r="BB150" s="29">
        <f t="shared" si="35"/>
        <v>0</v>
      </c>
      <c r="BC150" s="29">
        <f t="shared" si="35"/>
        <v>0</v>
      </c>
      <c r="BD150" s="29">
        <f t="shared" si="35"/>
        <v>0</v>
      </c>
      <c r="BE150" s="30"/>
    </row>
    <row r="151" spans="2:45" ht="11.25">
      <c r="B151" s="1" t="s">
        <v>223</v>
      </c>
      <c r="C151" s="1" t="s">
        <v>224</v>
      </c>
      <c r="D151" s="1" t="s">
        <v>111</v>
      </c>
      <c r="E151" s="1" t="s">
        <v>173</v>
      </c>
      <c r="F151" s="1" t="s">
        <v>174</v>
      </c>
      <c r="G151" s="1" t="s">
        <v>7</v>
      </c>
      <c r="H151" s="1">
        <f>SUM(I151:BC151)</f>
        <v>5.000000000000001</v>
      </c>
      <c r="N151" s="1">
        <v>0.27</v>
      </c>
      <c r="O151" s="1">
        <v>0.26</v>
      </c>
      <c r="P151" s="1">
        <v>0.26</v>
      </c>
      <c r="Q151" s="1">
        <v>0.28</v>
      </c>
      <c r="V151" s="1">
        <v>0.03</v>
      </c>
      <c r="W151" s="1">
        <v>0.03</v>
      </c>
      <c r="X151" s="1">
        <v>0.02</v>
      </c>
      <c r="Y151" s="1">
        <v>0.63</v>
      </c>
      <c r="Z151" s="1">
        <v>0.42</v>
      </c>
      <c r="AA151" s="1">
        <v>0.32</v>
      </c>
      <c r="AB151" s="1">
        <v>0.04</v>
      </c>
      <c r="AC151" s="1">
        <v>0.02</v>
      </c>
      <c r="AD151" s="1">
        <v>0.02</v>
      </c>
      <c r="AE151" s="1">
        <v>0.02</v>
      </c>
      <c r="AF151" s="1">
        <v>0.02</v>
      </c>
      <c r="AG151" s="1">
        <v>0.02</v>
      </c>
      <c r="AH151" s="1">
        <v>0.02</v>
      </c>
      <c r="AI151" s="1">
        <v>0.02</v>
      </c>
      <c r="AJ151" s="1">
        <v>0.02</v>
      </c>
      <c r="AK151" s="1">
        <v>0.01</v>
      </c>
      <c r="AL151" s="1">
        <v>0.04</v>
      </c>
      <c r="AM151" s="1">
        <v>0.23</v>
      </c>
      <c r="AN151" s="1">
        <v>0.24</v>
      </c>
      <c r="AO151" s="1">
        <v>0.31</v>
      </c>
      <c r="AP151" s="1">
        <v>0.53</v>
      </c>
      <c r="AQ151" s="1">
        <v>0.45</v>
      </c>
      <c r="AR151" s="1">
        <v>0.28</v>
      </c>
      <c r="AS151" s="1">
        <v>0.19</v>
      </c>
    </row>
    <row r="152" spans="2:57" s="27" customFormat="1" ht="12">
      <c r="B152" s="27" t="s">
        <v>223</v>
      </c>
      <c r="C152" s="27" t="s">
        <v>224</v>
      </c>
      <c r="G152" s="28" t="str">
        <f>+E151&amp;B151&amp;C151</f>
        <v>MARSALA     subtotal =</v>
      </c>
      <c r="H152" s="29">
        <f>SUM(H151)</f>
        <v>5.000000000000001</v>
      </c>
      <c r="I152" s="29">
        <f aca="true" t="shared" si="36" ref="I152:BD152">SUM(I151)</f>
        <v>0</v>
      </c>
      <c r="J152" s="29">
        <f t="shared" si="36"/>
        <v>0</v>
      </c>
      <c r="K152" s="29">
        <f t="shared" si="36"/>
        <v>0</v>
      </c>
      <c r="L152" s="29">
        <f t="shared" si="36"/>
        <v>0</v>
      </c>
      <c r="M152" s="29">
        <f t="shared" si="36"/>
        <v>0</v>
      </c>
      <c r="N152" s="29">
        <f t="shared" si="36"/>
        <v>0.27</v>
      </c>
      <c r="O152" s="29">
        <f t="shared" si="36"/>
        <v>0.26</v>
      </c>
      <c r="P152" s="29">
        <f t="shared" si="36"/>
        <v>0.26</v>
      </c>
      <c r="Q152" s="29">
        <f t="shared" si="36"/>
        <v>0.28</v>
      </c>
      <c r="R152" s="29">
        <f t="shared" si="36"/>
        <v>0</v>
      </c>
      <c r="S152" s="29">
        <f t="shared" si="36"/>
        <v>0</v>
      </c>
      <c r="T152" s="29">
        <f t="shared" si="36"/>
        <v>0</v>
      </c>
      <c r="U152" s="29">
        <f t="shared" si="36"/>
        <v>0</v>
      </c>
      <c r="V152" s="29">
        <f t="shared" si="36"/>
        <v>0.03</v>
      </c>
      <c r="W152" s="29">
        <f t="shared" si="36"/>
        <v>0.03</v>
      </c>
      <c r="X152" s="29">
        <f t="shared" si="36"/>
        <v>0.02</v>
      </c>
      <c r="Y152" s="29">
        <f t="shared" si="36"/>
        <v>0.63</v>
      </c>
      <c r="Z152" s="29">
        <f t="shared" si="36"/>
        <v>0.42</v>
      </c>
      <c r="AA152" s="29">
        <f t="shared" si="36"/>
        <v>0.32</v>
      </c>
      <c r="AB152" s="29">
        <f t="shared" si="36"/>
        <v>0.04</v>
      </c>
      <c r="AC152" s="29">
        <f t="shared" si="36"/>
        <v>0.02</v>
      </c>
      <c r="AD152" s="29">
        <f t="shared" si="36"/>
        <v>0.02</v>
      </c>
      <c r="AE152" s="29">
        <f t="shared" si="36"/>
        <v>0.02</v>
      </c>
      <c r="AF152" s="29">
        <f t="shared" si="36"/>
        <v>0.02</v>
      </c>
      <c r="AG152" s="29">
        <f t="shared" si="36"/>
        <v>0.02</v>
      </c>
      <c r="AH152" s="29">
        <f t="shared" si="36"/>
        <v>0.02</v>
      </c>
      <c r="AI152" s="29">
        <f t="shared" si="36"/>
        <v>0.02</v>
      </c>
      <c r="AJ152" s="29">
        <f t="shared" si="36"/>
        <v>0.02</v>
      </c>
      <c r="AK152" s="29">
        <f t="shared" si="36"/>
        <v>0.01</v>
      </c>
      <c r="AL152" s="29">
        <f t="shared" si="36"/>
        <v>0.04</v>
      </c>
      <c r="AM152" s="29">
        <f t="shared" si="36"/>
        <v>0.23</v>
      </c>
      <c r="AN152" s="29">
        <f t="shared" si="36"/>
        <v>0.24</v>
      </c>
      <c r="AO152" s="29">
        <f t="shared" si="36"/>
        <v>0.31</v>
      </c>
      <c r="AP152" s="29">
        <f t="shared" si="36"/>
        <v>0.53</v>
      </c>
      <c r="AQ152" s="29">
        <f t="shared" si="36"/>
        <v>0.45</v>
      </c>
      <c r="AR152" s="29">
        <f t="shared" si="36"/>
        <v>0.28</v>
      </c>
      <c r="AS152" s="29">
        <f t="shared" si="36"/>
        <v>0.19</v>
      </c>
      <c r="AT152" s="29">
        <f t="shared" si="36"/>
        <v>0</v>
      </c>
      <c r="AU152" s="29">
        <f t="shared" si="36"/>
        <v>0</v>
      </c>
      <c r="AV152" s="29">
        <f t="shared" si="36"/>
        <v>0</v>
      </c>
      <c r="AW152" s="29">
        <f t="shared" si="36"/>
        <v>0</v>
      </c>
      <c r="AX152" s="29">
        <f t="shared" si="36"/>
        <v>0</v>
      </c>
      <c r="AY152" s="29">
        <f t="shared" si="36"/>
        <v>0</v>
      </c>
      <c r="AZ152" s="29">
        <f t="shared" si="36"/>
        <v>0</v>
      </c>
      <c r="BA152" s="29">
        <f t="shared" si="36"/>
        <v>0</v>
      </c>
      <c r="BB152" s="29">
        <f t="shared" si="36"/>
        <v>0</v>
      </c>
      <c r="BC152" s="29">
        <f t="shared" si="36"/>
        <v>0</v>
      </c>
      <c r="BD152" s="29">
        <f t="shared" si="36"/>
        <v>0</v>
      </c>
      <c r="BE152" s="30"/>
    </row>
    <row r="153" spans="2:40" ht="11.25">
      <c r="B153" s="1" t="s">
        <v>223</v>
      </c>
      <c r="C153" s="1" t="s">
        <v>224</v>
      </c>
      <c r="D153" s="1" t="s">
        <v>111</v>
      </c>
      <c r="E153" s="1" t="s">
        <v>175</v>
      </c>
      <c r="F153" s="1" t="s">
        <v>176</v>
      </c>
      <c r="G153" s="1" t="s">
        <v>5</v>
      </c>
      <c r="H153" s="1">
        <f>SUM(I153:BC153)</f>
        <v>0.36</v>
      </c>
      <c r="AA153" s="1">
        <v>0</v>
      </c>
      <c r="AB153" s="1">
        <v>0</v>
      </c>
      <c r="AC153" s="1">
        <v>0</v>
      </c>
      <c r="AD153" s="1">
        <v>0.01</v>
      </c>
      <c r="AE153" s="1">
        <v>0.01</v>
      </c>
      <c r="AF153" s="1">
        <v>0.04</v>
      </c>
      <c r="AG153" s="1">
        <v>0.06</v>
      </c>
      <c r="AH153" s="1">
        <v>0.06</v>
      </c>
      <c r="AI153" s="1">
        <v>0.06</v>
      </c>
      <c r="AJ153" s="1">
        <v>0.05</v>
      </c>
      <c r="AK153" s="1">
        <v>0.05</v>
      </c>
      <c r="AL153" s="1">
        <v>0.01</v>
      </c>
      <c r="AM153" s="1">
        <v>0.01</v>
      </c>
      <c r="AN153" s="1">
        <v>0</v>
      </c>
    </row>
    <row r="154" spans="2:45" ht="11.25">
      <c r="B154" s="1" t="s">
        <v>223</v>
      </c>
      <c r="C154" s="1" t="s">
        <v>224</v>
      </c>
      <c r="D154" s="1" t="s">
        <v>111</v>
      </c>
      <c r="E154" s="1" t="s">
        <v>175</v>
      </c>
      <c r="F154" s="1" t="s">
        <v>176</v>
      </c>
      <c r="G154" s="1" t="s">
        <v>8</v>
      </c>
      <c r="H154" s="1">
        <f>SUM(I154:BC154)</f>
        <v>1.3999999999999997</v>
      </c>
      <c r="AH154" s="1">
        <v>0.06</v>
      </c>
      <c r="AI154" s="1">
        <v>0.11</v>
      </c>
      <c r="AJ154" s="1">
        <v>0.15</v>
      </c>
      <c r="AK154" s="1">
        <v>0.03</v>
      </c>
      <c r="AL154" s="1">
        <v>0.09</v>
      </c>
      <c r="AM154" s="1">
        <v>0.09</v>
      </c>
      <c r="AN154" s="1">
        <v>0.09</v>
      </c>
      <c r="AO154" s="1">
        <v>0.09</v>
      </c>
      <c r="AP154" s="1">
        <v>0.08</v>
      </c>
      <c r="AQ154" s="1">
        <v>0.07</v>
      </c>
      <c r="AR154" s="1">
        <v>0.36</v>
      </c>
      <c r="AS154" s="1">
        <v>0.18</v>
      </c>
    </row>
    <row r="155" spans="2:39" ht="11.25">
      <c r="B155" s="1" t="s">
        <v>223</v>
      </c>
      <c r="C155" s="1" t="s">
        <v>224</v>
      </c>
      <c r="D155" s="1" t="s">
        <v>111</v>
      </c>
      <c r="E155" s="1" t="s">
        <v>175</v>
      </c>
      <c r="F155" s="1" t="s">
        <v>176</v>
      </c>
      <c r="G155" s="1" t="s">
        <v>6</v>
      </c>
      <c r="H155" s="1">
        <f>SUM(I155:BC155)</f>
        <v>2.04</v>
      </c>
      <c r="M155" s="1">
        <v>0.01</v>
      </c>
      <c r="N155" s="1">
        <v>0.07</v>
      </c>
      <c r="O155" s="1">
        <v>0.02</v>
      </c>
      <c r="P155" s="1">
        <v>0.02</v>
      </c>
      <c r="Q155" s="1">
        <v>0.01</v>
      </c>
      <c r="R155" s="1">
        <v>0.01</v>
      </c>
      <c r="S155" s="1">
        <v>0.01</v>
      </c>
      <c r="AA155" s="1">
        <v>0.04</v>
      </c>
      <c r="AB155" s="1">
        <v>0.02</v>
      </c>
      <c r="AC155" s="1">
        <v>0.03</v>
      </c>
      <c r="AD155" s="1">
        <v>0.03</v>
      </c>
      <c r="AE155" s="1">
        <v>0.02</v>
      </c>
      <c r="AF155" s="1">
        <v>0.03</v>
      </c>
      <c r="AG155" s="1">
        <v>0.14</v>
      </c>
      <c r="AH155" s="1">
        <v>0.36</v>
      </c>
      <c r="AI155" s="1">
        <v>0.31</v>
      </c>
      <c r="AJ155" s="1">
        <v>0.28</v>
      </c>
      <c r="AK155" s="1">
        <v>0.31</v>
      </c>
      <c r="AL155" s="1">
        <v>0.29</v>
      </c>
      <c r="AM155" s="1">
        <v>0.03</v>
      </c>
    </row>
    <row r="156" spans="2:47" ht="11.25">
      <c r="B156" s="1" t="s">
        <v>223</v>
      </c>
      <c r="C156" s="1" t="s">
        <v>224</v>
      </c>
      <c r="D156" s="1" t="s">
        <v>111</v>
      </c>
      <c r="E156" s="1" t="s">
        <v>175</v>
      </c>
      <c r="F156" s="1" t="s">
        <v>176</v>
      </c>
      <c r="G156" s="1" t="s">
        <v>7</v>
      </c>
      <c r="H156" s="1">
        <f>SUM(I156:BC156)</f>
        <v>2.17</v>
      </c>
      <c r="N156" s="1">
        <v>0.03</v>
      </c>
      <c r="O156" s="1">
        <v>0.03</v>
      </c>
      <c r="P156" s="1">
        <v>0.03</v>
      </c>
      <c r="Q156" s="1">
        <v>0.03</v>
      </c>
      <c r="V156" s="1">
        <v>0.04</v>
      </c>
      <c r="W156" s="1">
        <v>0.04</v>
      </c>
      <c r="X156" s="1">
        <v>0.04</v>
      </c>
      <c r="Y156" s="1">
        <v>0.04</v>
      </c>
      <c r="Z156" s="1">
        <v>0.04</v>
      </c>
      <c r="AA156" s="1">
        <v>0.04</v>
      </c>
      <c r="AB156" s="1">
        <v>0.02</v>
      </c>
      <c r="AF156" s="1">
        <v>0.16</v>
      </c>
      <c r="AG156" s="1">
        <v>0.27</v>
      </c>
      <c r="AH156" s="1">
        <v>0.11</v>
      </c>
      <c r="AJ156" s="1">
        <v>0</v>
      </c>
      <c r="AK156" s="1">
        <v>0.05</v>
      </c>
      <c r="AL156" s="1">
        <v>0.05</v>
      </c>
      <c r="AM156" s="1">
        <v>0.05</v>
      </c>
      <c r="AN156" s="1">
        <v>0.07</v>
      </c>
      <c r="AO156" s="1">
        <v>0.13</v>
      </c>
      <c r="AP156" s="1">
        <v>0.12</v>
      </c>
      <c r="AQ156" s="1">
        <v>0.17</v>
      </c>
      <c r="AR156" s="1">
        <v>0.25</v>
      </c>
      <c r="AS156" s="1">
        <v>0.27</v>
      </c>
      <c r="AT156" s="1">
        <v>0.05</v>
      </c>
      <c r="AU156" s="1">
        <v>0.04</v>
      </c>
    </row>
    <row r="157" spans="2:57" s="27" customFormat="1" ht="12">
      <c r="B157" s="27" t="s">
        <v>223</v>
      </c>
      <c r="C157" s="27" t="s">
        <v>224</v>
      </c>
      <c r="G157" s="28" t="str">
        <f>+E156&amp;B156&amp;C156</f>
        <v>MCBRIDE     subtotal =</v>
      </c>
      <c r="H157" s="29">
        <f>SUM(H153:H156)</f>
        <v>5.97</v>
      </c>
      <c r="I157" s="29">
        <f aca="true" t="shared" si="37" ref="I157:BD157">SUM(I153:I156)</f>
        <v>0</v>
      </c>
      <c r="J157" s="29">
        <f t="shared" si="37"/>
        <v>0</v>
      </c>
      <c r="K157" s="29">
        <f t="shared" si="37"/>
        <v>0</v>
      </c>
      <c r="L157" s="29">
        <f t="shared" si="37"/>
        <v>0</v>
      </c>
      <c r="M157" s="29">
        <f t="shared" si="37"/>
        <v>0.01</v>
      </c>
      <c r="N157" s="29">
        <f t="shared" si="37"/>
        <v>0.1</v>
      </c>
      <c r="O157" s="29">
        <f t="shared" si="37"/>
        <v>0.05</v>
      </c>
      <c r="P157" s="29">
        <f t="shared" si="37"/>
        <v>0.05</v>
      </c>
      <c r="Q157" s="29">
        <f t="shared" si="37"/>
        <v>0.04</v>
      </c>
      <c r="R157" s="29">
        <f t="shared" si="37"/>
        <v>0.01</v>
      </c>
      <c r="S157" s="29">
        <f t="shared" si="37"/>
        <v>0.01</v>
      </c>
      <c r="T157" s="29">
        <f t="shared" si="37"/>
        <v>0</v>
      </c>
      <c r="U157" s="29">
        <f t="shared" si="37"/>
        <v>0</v>
      </c>
      <c r="V157" s="29">
        <f t="shared" si="37"/>
        <v>0.04</v>
      </c>
      <c r="W157" s="29">
        <f t="shared" si="37"/>
        <v>0.04</v>
      </c>
      <c r="X157" s="29">
        <f t="shared" si="37"/>
        <v>0.04</v>
      </c>
      <c r="Y157" s="29">
        <f t="shared" si="37"/>
        <v>0.04</v>
      </c>
      <c r="Z157" s="29">
        <f t="shared" si="37"/>
        <v>0.04</v>
      </c>
      <c r="AA157" s="29">
        <f t="shared" si="37"/>
        <v>0.08</v>
      </c>
      <c r="AB157" s="29">
        <f t="shared" si="37"/>
        <v>0.04</v>
      </c>
      <c r="AC157" s="29">
        <f t="shared" si="37"/>
        <v>0.03</v>
      </c>
      <c r="AD157" s="29">
        <f t="shared" si="37"/>
        <v>0.04</v>
      </c>
      <c r="AE157" s="29">
        <f t="shared" si="37"/>
        <v>0.03</v>
      </c>
      <c r="AF157" s="29">
        <f t="shared" si="37"/>
        <v>0.23</v>
      </c>
      <c r="AG157" s="29">
        <f t="shared" si="37"/>
        <v>0.47000000000000003</v>
      </c>
      <c r="AH157" s="29">
        <f t="shared" si="37"/>
        <v>0.59</v>
      </c>
      <c r="AI157" s="29">
        <f t="shared" si="37"/>
        <v>0.48</v>
      </c>
      <c r="AJ157" s="29">
        <f t="shared" si="37"/>
        <v>0.48000000000000004</v>
      </c>
      <c r="AK157" s="29">
        <f t="shared" si="37"/>
        <v>0.44</v>
      </c>
      <c r="AL157" s="29">
        <f t="shared" si="37"/>
        <v>0.43999999999999995</v>
      </c>
      <c r="AM157" s="29">
        <f t="shared" si="37"/>
        <v>0.18</v>
      </c>
      <c r="AN157" s="29">
        <f t="shared" si="37"/>
        <v>0.16</v>
      </c>
      <c r="AO157" s="29">
        <f t="shared" si="37"/>
        <v>0.22</v>
      </c>
      <c r="AP157" s="29">
        <f t="shared" si="37"/>
        <v>0.2</v>
      </c>
      <c r="AQ157" s="29">
        <f t="shared" si="37"/>
        <v>0.24000000000000002</v>
      </c>
      <c r="AR157" s="29">
        <f t="shared" si="37"/>
        <v>0.61</v>
      </c>
      <c r="AS157" s="29">
        <f t="shared" si="37"/>
        <v>0.45</v>
      </c>
      <c r="AT157" s="29">
        <f t="shared" si="37"/>
        <v>0.05</v>
      </c>
      <c r="AU157" s="29">
        <f t="shared" si="37"/>
        <v>0.04</v>
      </c>
      <c r="AV157" s="29">
        <f t="shared" si="37"/>
        <v>0</v>
      </c>
      <c r="AW157" s="29">
        <f t="shared" si="37"/>
        <v>0</v>
      </c>
      <c r="AX157" s="29">
        <f t="shared" si="37"/>
        <v>0</v>
      </c>
      <c r="AY157" s="29">
        <f t="shared" si="37"/>
        <v>0</v>
      </c>
      <c r="AZ157" s="29">
        <f t="shared" si="37"/>
        <v>0</v>
      </c>
      <c r="BA157" s="29">
        <f t="shared" si="37"/>
        <v>0</v>
      </c>
      <c r="BB157" s="29">
        <f t="shared" si="37"/>
        <v>0</v>
      </c>
      <c r="BC157" s="29">
        <f t="shared" si="37"/>
        <v>0</v>
      </c>
      <c r="BD157" s="29">
        <f t="shared" si="37"/>
        <v>0</v>
      </c>
      <c r="BE157" s="30"/>
    </row>
    <row r="158" spans="2:32" ht="11.25">
      <c r="B158" s="1" t="s">
        <v>223</v>
      </c>
      <c r="C158" s="1" t="s">
        <v>224</v>
      </c>
      <c r="D158" s="1" t="s">
        <v>111</v>
      </c>
      <c r="E158" s="1" t="s">
        <v>185</v>
      </c>
      <c r="F158" s="1" t="s">
        <v>186</v>
      </c>
      <c r="G158" s="1" t="s">
        <v>7</v>
      </c>
      <c r="H158" s="1">
        <f>SUM(I158:BC158)</f>
        <v>0.54</v>
      </c>
      <c r="AC158" s="1">
        <v>0.18</v>
      </c>
      <c r="AD158" s="1">
        <v>0.16</v>
      </c>
      <c r="AE158" s="1">
        <v>0.13</v>
      </c>
      <c r="AF158" s="1">
        <v>0.07</v>
      </c>
    </row>
    <row r="159" spans="2:22" ht="11.25">
      <c r="B159" s="1" t="s">
        <v>223</v>
      </c>
      <c r="C159" s="1" t="s">
        <v>224</v>
      </c>
      <c r="D159" s="1" t="s">
        <v>111</v>
      </c>
      <c r="E159" s="1" t="s">
        <v>185</v>
      </c>
      <c r="F159" s="1" t="s">
        <v>186</v>
      </c>
      <c r="G159" s="1" t="s">
        <v>8</v>
      </c>
      <c r="H159" s="1">
        <f>SUM(I159:BC159)</f>
        <v>1.2900000000000003</v>
      </c>
      <c r="N159" s="1">
        <v>0.66</v>
      </c>
      <c r="O159" s="1">
        <v>0.09</v>
      </c>
      <c r="P159" s="1">
        <v>0.09</v>
      </c>
      <c r="Q159" s="1">
        <v>0.1</v>
      </c>
      <c r="R159" s="1">
        <v>0.08</v>
      </c>
      <c r="S159" s="1">
        <v>0.07</v>
      </c>
      <c r="T159" s="1">
        <v>0.09</v>
      </c>
      <c r="U159" s="1">
        <v>0.09</v>
      </c>
      <c r="V159" s="1">
        <v>0.02</v>
      </c>
    </row>
    <row r="160" spans="2:57" s="27" customFormat="1" ht="12">
      <c r="B160" s="27" t="s">
        <v>223</v>
      </c>
      <c r="C160" s="27" t="s">
        <v>224</v>
      </c>
      <c r="G160" s="28" t="str">
        <f>+E159&amp;B159&amp;C159</f>
        <v>NEUMEYER    subtotal =</v>
      </c>
      <c r="H160" s="29">
        <f>SUM(H158:H159)</f>
        <v>1.8300000000000003</v>
      </c>
      <c r="I160" s="29">
        <f aca="true" t="shared" si="38" ref="I160:BD160">SUM(I158:I159)</f>
        <v>0</v>
      </c>
      <c r="J160" s="29">
        <f t="shared" si="38"/>
        <v>0</v>
      </c>
      <c r="K160" s="29">
        <f t="shared" si="38"/>
        <v>0</v>
      </c>
      <c r="L160" s="29">
        <f t="shared" si="38"/>
        <v>0</v>
      </c>
      <c r="M160" s="29">
        <f t="shared" si="38"/>
        <v>0</v>
      </c>
      <c r="N160" s="29">
        <f t="shared" si="38"/>
        <v>0.66</v>
      </c>
      <c r="O160" s="29">
        <f t="shared" si="38"/>
        <v>0.09</v>
      </c>
      <c r="P160" s="29">
        <f t="shared" si="38"/>
        <v>0.09</v>
      </c>
      <c r="Q160" s="29">
        <f t="shared" si="38"/>
        <v>0.1</v>
      </c>
      <c r="R160" s="29">
        <f t="shared" si="38"/>
        <v>0.08</v>
      </c>
      <c r="S160" s="29">
        <f t="shared" si="38"/>
        <v>0.07</v>
      </c>
      <c r="T160" s="29">
        <f t="shared" si="38"/>
        <v>0.09</v>
      </c>
      <c r="U160" s="29">
        <f t="shared" si="38"/>
        <v>0.09</v>
      </c>
      <c r="V160" s="29">
        <f t="shared" si="38"/>
        <v>0.02</v>
      </c>
      <c r="W160" s="29">
        <f t="shared" si="38"/>
        <v>0</v>
      </c>
      <c r="X160" s="29">
        <f t="shared" si="38"/>
        <v>0</v>
      </c>
      <c r="Y160" s="29">
        <f t="shared" si="38"/>
        <v>0</v>
      </c>
      <c r="Z160" s="29">
        <f t="shared" si="38"/>
        <v>0</v>
      </c>
      <c r="AA160" s="29">
        <f t="shared" si="38"/>
        <v>0</v>
      </c>
      <c r="AB160" s="29">
        <f t="shared" si="38"/>
        <v>0</v>
      </c>
      <c r="AC160" s="29">
        <f t="shared" si="38"/>
        <v>0.18</v>
      </c>
      <c r="AD160" s="29">
        <f t="shared" si="38"/>
        <v>0.16</v>
      </c>
      <c r="AE160" s="29">
        <f t="shared" si="38"/>
        <v>0.13</v>
      </c>
      <c r="AF160" s="29">
        <f t="shared" si="38"/>
        <v>0.07</v>
      </c>
      <c r="AG160" s="29">
        <f t="shared" si="38"/>
        <v>0</v>
      </c>
      <c r="AH160" s="29">
        <f t="shared" si="38"/>
        <v>0</v>
      </c>
      <c r="AI160" s="29">
        <f t="shared" si="38"/>
        <v>0</v>
      </c>
      <c r="AJ160" s="29">
        <f t="shared" si="38"/>
        <v>0</v>
      </c>
      <c r="AK160" s="29">
        <f t="shared" si="38"/>
        <v>0</v>
      </c>
      <c r="AL160" s="29">
        <f t="shared" si="38"/>
        <v>0</v>
      </c>
      <c r="AM160" s="29">
        <f t="shared" si="38"/>
        <v>0</v>
      </c>
      <c r="AN160" s="29">
        <f t="shared" si="38"/>
        <v>0</v>
      </c>
      <c r="AO160" s="29">
        <f t="shared" si="38"/>
        <v>0</v>
      </c>
      <c r="AP160" s="29">
        <f t="shared" si="38"/>
        <v>0</v>
      </c>
      <c r="AQ160" s="29">
        <f t="shared" si="38"/>
        <v>0</v>
      </c>
      <c r="AR160" s="29">
        <f t="shared" si="38"/>
        <v>0</v>
      </c>
      <c r="AS160" s="29">
        <f t="shared" si="38"/>
        <v>0</v>
      </c>
      <c r="AT160" s="29">
        <f t="shared" si="38"/>
        <v>0</v>
      </c>
      <c r="AU160" s="29">
        <f t="shared" si="38"/>
        <v>0</v>
      </c>
      <c r="AV160" s="29">
        <f t="shared" si="38"/>
        <v>0</v>
      </c>
      <c r="AW160" s="29">
        <f t="shared" si="38"/>
        <v>0</v>
      </c>
      <c r="AX160" s="29">
        <f t="shared" si="38"/>
        <v>0</v>
      </c>
      <c r="AY160" s="29">
        <f t="shared" si="38"/>
        <v>0</v>
      </c>
      <c r="AZ160" s="29">
        <f t="shared" si="38"/>
        <v>0</v>
      </c>
      <c r="BA160" s="29">
        <f t="shared" si="38"/>
        <v>0</v>
      </c>
      <c r="BB160" s="29">
        <f t="shared" si="38"/>
        <v>0</v>
      </c>
      <c r="BC160" s="29">
        <f t="shared" si="38"/>
        <v>0</v>
      </c>
      <c r="BD160" s="29">
        <f t="shared" si="38"/>
        <v>0</v>
      </c>
      <c r="BE160" s="30"/>
    </row>
    <row r="161" spans="2:51" ht="11.25">
      <c r="B161" s="1" t="s">
        <v>223</v>
      </c>
      <c r="C161" s="1" t="s">
        <v>224</v>
      </c>
      <c r="D161" s="1" t="s">
        <v>111</v>
      </c>
      <c r="E161" s="1" t="s">
        <v>196</v>
      </c>
      <c r="F161" s="1" t="s">
        <v>195</v>
      </c>
      <c r="G161" s="1" t="s">
        <v>19</v>
      </c>
      <c r="H161" s="1">
        <f>SUM(I161:BC161)</f>
        <v>0.44</v>
      </c>
      <c r="AY161" s="1">
        <v>0.44</v>
      </c>
    </row>
    <row r="162" spans="2:46" ht="11.25">
      <c r="B162" s="1" t="s">
        <v>223</v>
      </c>
      <c r="C162" s="1" t="s">
        <v>224</v>
      </c>
      <c r="D162" s="1" t="s">
        <v>111</v>
      </c>
      <c r="E162" s="1" t="s">
        <v>196</v>
      </c>
      <c r="G162" s="1" t="s">
        <v>5</v>
      </c>
      <c r="H162" s="1">
        <f>SUM(I162:BC162)</f>
        <v>1.0100000000000002</v>
      </c>
      <c r="T162" s="1">
        <v>0.01</v>
      </c>
      <c r="U162" s="1">
        <v>0.01</v>
      </c>
      <c r="V162" s="1">
        <v>0.01</v>
      </c>
      <c r="W162" s="1">
        <v>0.01</v>
      </c>
      <c r="X162" s="1">
        <v>0.07</v>
      </c>
      <c r="Y162" s="1">
        <v>0.08</v>
      </c>
      <c r="Z162" s="1">
        <v>0.08</v>
      </c>
      <c r="AA162" s="1">
        <v>0.07</v>
      </c>
      <c r="AB162" s="1">
        <v>0.07</v>
      </c>
      <c r="AC162" s="1">
        <v>0.07</v>
      </c>
      <c r="AD162" s="1">
        <v>0.06</v>
      </c>
      <c r="AE162" s="1">
        <v>0.05</v>
      </c>
      <c r="AF162" s="1">
        <v>0.01</v>
      </c>
      <c r="AG162" s="1">
        <v>0.01</v>
      </c>
      <c r="AH162" s="1">
        <v>0.01</v>
      </c>
      <c r="AI162" s="1">
        <v>0.01</v>
      </c>
      <c r="AJ162" s="1">
        <v>0.01</v>
      </c>
      <c r="AK162" s="1">
        <v>0.01</v>
      </c>
      <c r="AL162" s="1">
        <v>0.01</v>
      </c>
      <c r="AM162" s="1">
        <v>0.01</v>
      </c>
      <c r="AN162" s="1">
        <v>0</v>
      </c>
      <c r="AP162" s="1">
        <v>0.03</v>
      </c>
      <c r="AQ162" s="1">
        <v>0.07</v>
      </c>
      <c r="AR162" s="1">
        <v>0.09</v>
      </c>
      <c r="AS162" s="1">
        <v>0.11</v>
      </c>
      <c r="AT162" s="1">
        <v>0.04</v>
      </c>
    </row>
    <row r="163" spans="2:40" ht="11.25">
      <c r="B163" s="1" t="s">
        <v>223</v>
      </c>
      <c r="C163" s="1" t="s">
        <v>224</v>
      </c>
      <c r="D163" s="1" t="s">
        <v>111</v>
      </c>
      <c r="E163" s="1" t="s">
        <v>196</v>
      </c>
      <c r="G163" s="1" t="s">
        <v>7</v>
      </c>
      <c r="H163" s="1">
        <f>SUM(I163:BC163)</f>
        <v>1.12</v>
      </c>
      <c r="Q163" s="1">
        <v>0.04</v>
      </c>
      <c r="R163" s="1">
        <v>0.03</v>
      </c>
      <c r="S163" s="1">
        <v>0.03</v>
      </c>
      <c r="T163" s="1">
        <v>0.09</v>
      </c>
      <c r="U163" s="1">
        <v>0.09</v>
      </c>
      <c r="V163" s="1">
        <v>0.13</v>
      </c>
      <c r="W163" s="1">
        <v>0.08</v>
      </c>
      <c r="X163" s="1">
        <v>0.07</v>
      </c>
      <c r="Y163" s="1">
        <v>0.08</v>
      </c>
      <c r="Z163" s="1">
        <v>0.08</v>
      </c>
      <c r="AA163" s="1">
        <v>0.08</v>
      </c>
      <c r="AB163" s="1">
        <v>0.06</v>
      </c>
      <c r="AC163" s="1">
        <v>0.04</v>
      </c>
      <c r="AD163" s="1">
        <v>0.03</v>
      </c>
      <c r="AE163" s="1">
        <v>0.03</v>
      </c>
      <c r="AF163" s="1">
        <v>0.01</v>
      </c>
      <c r="AJ163" s="1">
        <v>0</v>
      </c>
      <c r="AK163" s="1">
        <v>0.05</v>
      </c>
      <c r="AL163" s="1">
        <v>0.05</v>
      </c>
      <c r="AM163" s="1">
        <v>0.05</v>
      </c>
      <c r="AN163" s="1">
        <v>0</v>
      </c>
    </row>
    <row r="164" spans="2:33" ht="11.25">
      <c r="B164" s="1" t="s">
        <v>223</v>
      </c>
      <c r="C164" s="1" t="s">
        <v>224</v>
      </c>
      <c r="D164" s="1" t="s">
        <v>111</v>
      </c>
      <c r="E164" s="1" t="s">
        <v>196</v>
      </c>
      <c r="G164" s="1" t="s">
        <v>6</v>
      </c>
      <c r="H164" s="1">
        <f>SUM(I164:BC164)</f>
        <v>2.03</v>
      </c>
      <c r="L164" s="1">
        <v>0.05</v>
      </c>
      <c r="M164" s="1">
        <v>0.05</v>
      </c>
      <c r="N164" s="1">
        <v>0.05</v>
      </c>
      <c r="O164" s="1">
        <v>0.05</v>
      </c>
      <c r="P164" s="1">
        <v>0.05</v>
      </c>
      <c r="Q164" s="1">
        <v>0.06</v>
      </c>
      <c r="R164" s="1">
        <v>0.04</v>
      </c>
      <c r="S164" s="1">
        <v>0.04</v>
      </c>
      <c r="T164" s="1">
        <v>0.05</v>
      </c>
      <c r="U164" s="1">
        <v>0.14</v>
      </c>
      <c r="V164" s="1">
        <v>0.15</v>
      </c>
      <c r="W164" s="1">
        <v>0.15</v>
      </c>
      <c r="X164" s="1">
        <v>0.14</v>
      </c>
      <c r="Y164" s="1">
        <v>0.15</v>
      </c>
      <c r="Z164" s="1">
        <v>0.15</v>
      </c>
      <c r="AA164" s="1">
        <v>0.15</v>
      </c>
      <c r="AB164" s="1">
        <v>0.15</v>
      </c>
      <c r="AC164" s="1">
        <v>0.1</v>
      </c>
      <c r="AD164" s="1">
        <v>0.09</v>
      </c>
      <c r="AE164" s="1">
        <v>0.07</v>
      </c>
      <c r="AF164" s="1">
        <v>0.09</v>
      </c>
      <c r="AG164" s="1">
        <v>0.06</v>
      </c>
    </row>
    <row r="165" spans="2:51" ht="11.25">
      <c r="B165" s="1" t="s">
        <v>223</v>
      </c>
      <c r="C165" s="1" t="s">
        <v>224</v>
      </c>
      <c r="D165" s="1" t="s">
        <v>111</v>
      </c>
      <c r="E165" s="1" t="s">
        <v>196</v>
      </c>
      <c r="G165" s="1" t="s">
        <v>8</v>
      </c>
      <c r="H165" s="1">
        <f>SUM(I165:BC165)</f>
        <v>8.45</v>
      </c>
      <c r="N165" s="1">
        <v>0.06</v>
      </c>
      <c r="O165" s="1">
        <v>0.34</v>
      </c>
      <c r="P165" s="1">
        <v>0.24</v>
      </c>
      <c r="Q165" s="1">
        <v>0.13</v>
      </c>
      <c r="R165" s="1">
        <v>0.1</v>
      </c>
      <c r="S165" s="1">
        <v>0.09</v>
      </c>
      <c r="T165" s="1">
        <v>0.12</v>
      </c>
      <c r="U165" s="1">
        <v>0.11</v>
      </c>
      <c r="V165" s="1">
        <v>0.3</v>
      </c>
      <c r="W165" s="1">
        <v>0.3</v>
      </c>
      <c r="X165" s="1">
        <v>0.23</v>
      </c>
      <c r="Y165" s="1">
        <v>0.22</v>
      </c>
      <c r="Z165" s="1">
        <v>0.22</v>
      </c>
      <c r="AA165" s="1">
        <v>0.21</v>
      </c>
      <c r="AB165" s="1">
        <v>0.21</v>
      </c>
      <c r="AC165" s="1">
        <v>0.3</v>
      </c>
      <c r="AD165" s="1">
        <v>0.23</v>
      </c>
      <c r="AE165" s="1">
        <v>0.14</v>
      </c>
      <c r="AF165" s="1">
        <v>0.16</v>
      </c>
      <c r="AG165" s="1">
        <v>0.16</v>
      </c>
      <c r="AH165" s="1">
        <v>0.22</v>
      </c>
      <c r="AI165" s="1">
        <v>0.3</v>
      </c>
      <c r="AJ165" s="1">
        <v>0.3</v>
      </c>
      <c r="AK165" s="1">
        <v>0.26</v>
      </c>
      <c r="AL165" s="1">
        <v>0.17</v>
      </c>
      <c r="AM165" s="1">
        <v>0.18</v>
      </c>
      <c r="AN165" s="1">
        <v>0.17</v>
      </c>
      <c r="AO165" s="1">
        <v>0.17</v>
      </c>
      <c r="AP165" s="1">
        <v>0.16</v>
      </c>
      <c r="AQ165" s="1">
        <v>0.14</v>
      </c>
      <c r="AR165" s="1">
        <v>0.28</v>
      </c>
      <c r="AS165" s="1">
        <v>0.22</v>
      </c>
      <c r="AT165" s="1">
        <v>0.19</v>
      </c>
      <c r="AW165" s="1">
        <v>0.18</v>
      </c>
      <c r="AX165" s="1">
        <v>0.91</v>
      </c>
      <c r="AY165" s="1">
        <v>0.73</v>
      </c>
    </row>
    <row r="166" spans="1:56" ht="11.25">
      <c r="A166" s="1" t="s">
        <v>299</v>
      </c>
      <c r="B166" s="45" t="s">
        <v>223</v>
      </c>
      <c r="C166" s="45" t="s">
        <v>224</v>
      </c>
      <c r="D166" s="45" t="s">
        <v>136</v>
      </c>
      <c r="E166" s="45" t="s">
        <v>196</v>
      </c>
      <c r="F166" s="45"/>
      <c r="G166" s="45" t="s">
        <v>32</v>
      </c>
      <c r="H166" s="1">
        <f>SUM(I166:BC166)</f>
        <v>1.83</v>
      </c>
      <c r="BB166" s="1">
        <v>0.86</v>
      </c>
      <c r="BC166" s="1">
        <v>0.97</v>
      </c>
      <c r="BD166" s="1">
        <v>0.17</v>
      </c>
    </row>
    <row r="167" spans="2:57" s="27" customFormat="1" ht="12">
      <c r="B167" s="27" t="s">
        <v>223</v>
      </c>
      <c r="C167" s="27" t="s">
        <v>224</v>
      </c>
      <c r="G167" s="28" t="str">
        <f>+E165&amp;B165&amp;C165</f>
        <v>RAMAKRISHNA subtotal =</v>
      </c>
      <c r="H167" s="29">
        <f>SUM(H161:H166)</f>
        <v>14.879999999999999</v>
      </c>
      <c r="I167" s="29">
        <f>SUM(I161:I166)</f>
        <v>0</v>
      </c>
      <c r="J167" s="29">
        <f aca="true" t="shared" si="39" ref="J167:BD167">SUM(J161:J166)</f>
        <v>0</v>
      </c>
      <c r="K167" s="29">
        <f t="shared" si="39"/>
        <v>0</v>
      </c>
      <c r="L167" s="29">
        <f t="shared" si="39"/>
        <v>0.05</v>
      </c>
      <c r="M167" s="29">
        <f t="shared" si="39"/>
        <v>0.05</v>
      </c>
      <c r="N167" s="29">
        <f t="shared" si="39"/>
        <v>0.11</v>
      </c>
      <c r="O167" s="29">
        <f t="shared" si="39"/>
        <v>0.39</v>
      </c>
      <c r="P167" s="29">
        <f t="shared" si="39"/>
        <v>0.29</v>
      </c>
      <c r="Q167" s="29">
        <f t="shared" si="39"/>
        <v>0.23</v>
      </c>
      <c r="R167" s="29">
        <f t="shared" si="39"/>
        <v>0.17</v>
      </c>
      <c r="S167" s="29">
        <f t="shared" si="39"/>
        <v>0.16</v>
      </c>
      <c r="T167" s="29">
        <f t="shared" si="39"/>
        <v>0.27</v>
      </c>
      <c r="U167" s="29">
        <f t="shared" si="39"/>
        <v>0.35</v>
      </c>
      <c r="V167" s="29">
        <f t="shared" si="39"/>
        <v>0.5900000000000001</v>
      </c>
      <c r="W167" s="29">
        <f t="shared" si="39"/>
        <v>0.54</v>
      </c>
      <c r="X167" s="29">
        <f t="shared" si="39"/>
        <v>0.51</v>
      </c>
      <c r="Y167" s="29">
        <f t="shared" si="39"/>
        <v>0.53</v>
      </c>
      <c r="Z167" s="29">
        <f t="shared" si="39"/>
        <v>0.53</v>
      </c>
      <c r="AA167" s="29">
        <f t="shared" si="39"/>
        <v>0.51</v>
      </c>
      <c r="AB167" s="29">
        <f t="shared" si="39"/>
        <v>0.49</v>
      </c>
      <c r="AC167" s="29">
        <f t="shared" si="39"/>
        <v>0.51</v>
      </c>
      <c r="AD167" s="29">
        <f t="shared" si="39"/>
        <v>0.41000000000000003</v>
      </c>
      <c r="AE167" s="29">
        <f t="shared" si="39"/>
        <v>0.29000000000000004</v>
      </c>
      <c r="AF167" s="29">
        <f t="shared" si="39"/>
        <v>0.27</v>
      </c>
      <c r="AG167" s="29">
        <f t="shared" si="39"/>
        <v>0.22999999999999998</v>
      </c>
      <c r="AH167" s="29">
        <f t="shared" si="39"/>
        <v>0.23</v>
      </c>
      <c r="AI167" s="29">
        <f t="shared" si="39"/>
        <v>0.31</v>
      </c>
      <c r="AJ167" s="29">
        <f t="shared" si="39"/>
        <v>0.31</v>
      </c>
      <c r="AK167" s="29">
        <f t="shared" si="39"/>
        <v>0.32</v>
      </c>
      <c r="AL167" s="29">
        <f t="shared" si="39"/>
        <v>0.23</v>
      </c>
      <c r="AM167" s="29">
        <f t="shared" si="39"/>
        <v>0.24</v>
      </c>
      <c r="AN167" s="29">
        <f t="shared" si="39"/>
        <v>0.17</v>
      </c>
      <c r="AO167" s="29">
        <f t="shared" si="39"/>
        <v>0.17</v>
      </c>
      <c r="AP167" s="29">
        <f t="shared" si="39"/>
        <v>0.19</v>
      </c>
      <c r="AQ167" s="29">
        <f t="shared" si="39"/>
        <v>0.21000000000000002</v>
      </c>
      <c r="AR167" s="29">
        <f t="shared" si="39"/>
        <v>0.37</v>
      </c>
      <c r="AS167" s="29">
        <f t="shared" si="39"/>
        <v>0.33</v>
      </c>
      <c r="AT167" s="29">
        <f t="shared" si="39"/>
        <v>0.23</v>
      </c>
      <c r="AU167" s="29">
        <f t="shared" si="39"/>
        <v>0</v>
      </c>
      <c r="AV167" s="29">
        <f t="shared" si="39"/>
        <v>0</v>
      </c>
      <c r="AW167" s="29">
        <f t="shared" si="39"/>
        <v>0.18</v>
      </c>
      <c r="AX167" s="29">
        <f t="shared" si="39"/>
        <v>0.91</v>
      </c>
      <c r="AY167" s="33">
        <f t="shared" si="39"/>
        <v>1.17</v>
      </c>
      <c r="AZ167" s="29">
        <f t="shared" si="39"/>
        <v>0</v>
      </c>
      <c r="BA167" s="29">
        <f t="shared" si="39"/>
        <v>0</v>
      </c>
      <c r="BB167" s="29">
        <f t="shared" si="39"/>
        <v>0.86</v>
      </c>
      <c r="BC167" s="29">
        <f t="shared" si="39"/>
        <v>0.97</v>
      </c>
      <c r="BD167" s="29">
        <f t="shared" si="39"/>
        <v>0.17</v>
      </c>
      <c r="BE167" s="30"/>
    </row>
    <row r="168" spans="2:55" ht="11.25">
      <c r="B168" s="1" t="s">
        <v>223</v>
      </c>
      <c r="C168" s="1" t="s">
        <v>224</v>
      </c>
      <c r="D168" s="1" t="s">
        <v>111</v>
      </c>
      <c r="E168" s="1" t="s">
        <v>216</v>
      </c>
      <c r="F168" s="1" t="s">
        <v>217</v>
      </c>
      <c r="G168" s="1" t="s">
        <v>26</v>
      </c>
      <c r="H168" s="1">
        <f>SUM(I168:BC168)</f>
        <v>15.440000000000005</v>
      </c>
      <c r="I168" s="1">
        <v>0.16</v>
      </c>
      <c r="J168" s="1">
        <v>0.16</v>
      </c>
      <c r="K168" s="1">
        <v>0.16</v>
      </c>
      <c r="L168" s="1">
        <v>0.16</v>
      </c>
      <c r="M168" s="1">
        <v>0.16</v>
      </c>
      <c r="N168" s="1">
        <v>0.16</v>
      </c>
      <c r="O168" s="1">
        <v>0.16</v>
      </c>
      <c r="P168" s="1">
        <v>0.16</v>
      </c>
      <c r="Q168" s="1">
        <v>0.32</v>
      </c>
      <c r="R168" s="1">
        <v>0.25</v>
      </c>
      <c r="S168" s="1">
        <v>0.24</v>
      </c>
      <c r="T168" s="1">
        <v>0.29</v>
      </c>
      <c r="U168" s="1">
        <v>0.28</v>
      </c>
      <c r="V168" s="1">
        <v>0.31</v>
      </c>
      <c r="W168" s="1">
        <v>0.31</v>
      </c>
      <c r="X168" s="1">
        <v>0.28</v>
      </c>
      <c r="Y168" s="1">
        <v>0.31</v>
      </c>
      <c r="Z168" s="1">
        <v>0.31</v>
      </c>
      <c r="AA168" s="1">
        <v>0.29</v>
      </c>
      <c r="AB168" s="1">
        <v>0.29</v>
      </c>
      <c r="AC168" s="1">
        <v>0.51</v>
      </c>
      <c r="AD168" s="1">
        <v>0.44</v>
      </c>
      <c r="AE168" s="1">
        <v>0.37</v>
      </c>
      <c r="AF168" s="1">
        <v>0.46</v>
      </c>
      <c r="AG168" s="1">
        <v>0.46</v>
      </c>
      <c r="AH168" s="1">
        <v>0.53</v>
      </c>
      <c r="AI168" s="1">
        <v>0.51</v>
      </c>
      <c r="AJ168" s="1">
        <v>0.46</v>
      </c>
      <c r="AK168" s="1">
        <v>0.51</v>
      </c>
      <c r="AL168" s="1">
        <v>0.49</v>
      </c>
      <c r="AM168" s="1">
        <v>0.51</v>
      </c>
      <c r="AN168" s="1">
        <v>0.49</v>
      </c>
      <c r="AO168" s="1">
        <v>0.39</v>
      </c>
      <c r="AP168" s="1">
        <v>0.37</v>
      </c>
      <c r="AQ168" s="1">
        <v>0.31</v>
      </c>
      <c r="AR168" s="1">
        <v>0.39</v>
      </c>
      <c r="AS168" s="1">
        <v>0.37</v>
      </c>
      <c r="AT168" s="1">
        <v>0.42</v>
      </c>
      <c r="AU168" s="1">
        <v>0.39</v>
      </c>
      <c r="AV168" s="1">
        <v>0.39</v>
      </c>
      <c r="AW168" s="1">
        <v>0.4</v>
      </c>
      <c r="AX168" s="1">
        <v>0.37</v>
      </c>
      <c r="AY168" s="1">
        <v>0.42</v>
      </c>
      <c r="AZ168" s="1">
        <v>0.39</v>
      </c>
      <c r="BA168" s="1">
        <v>0.14</v>
      </c>
      <c r="BB168" s="1">
        <v>0.13</v>
      </c>
      <c r="BC168" s="1">
        <v>0.06</v>
      </c>
    </row>
    <row r="169" spans="2:57" s="27" customFormat="1" ht="12">
      <c r="B169" s="27" t="s">
        <v>223</v>
      </c>
      <c r="C169" s="27" t="s">
        <v>224</v>
      </c>
      <c r="G169" s="28" t="str">
        <f>+E168&amp;B168&amp;C168</f>
        <v>VONHALLE    subtotal =</v>
      </c>
      <c r="H169" s="29">
        <f>SUM(H168)</f>
        <v>15.440000000000005</v>
      </c>
      <c r="I169" s="29">
        <f aca="true" t="shared" si="40" ref="I169:BD169">SUM(I168)</f>
        <v>0.16</v>
      </c>
      <c r="J169" s="29">
        <f t="shared" si="40"/>
        <v>0.16</v>
      </c>
      <c r="K169" s="29">
        <f t="shared" si="40"/>
        <v>0.16</v>
      </c>
      <c r="L169" s="29">
        <f t="shared" si="40"/>
        <v>0.16</v>
      </c>
      <c r="M169" s="29">
        <f t="shared" si="40"/>
        <v>0.16</v>
      </c>
      <c r="N169" s="29">
        <f t="shared" si="40"/>
        <v>0.16</v>
      </c>
      <c r="O169" s="29">
        <f t="shared" si="40"/>
        <v>0.16</v>
      </c>
      <c r="P169" s="29">
        <f t="shared" si="40"/>
        <v>0.16</v>
      </c>
      <c r="Q169" s="29">
        <f t="shared" si="40"/>
        <v>0.32</v>
      </c>
      <c r="R169" s="29">
        <f t="shared" si="40"/>
        <v>0.25</v>
      </c>
      <c r="S169" s="29">
        <f t="shared" si="40"/>
        <v>0.24</v>
      </c>
      <c r="T169" s="29">
        <f t="shared" si="40"/>
        <v>0.29</v>
      </c>
      <c r="U169" s="29">
        <f t="shared" si="40"/>
        <v>0.28</v>
      </c>
      <c r="V169" s="29">
        <f t="shared" si="40"/>
        <v>0.31</v>
      </c>
      <c r="W169" s="29">
        <f t="shared" si="40"/>
        <v>0.31</v>
      </c>
      <c r="X169" s="29">
        <f t="shared" si="40"/>
        <v>0.28</v>
      </c>
      <c r="Y169" s="29">
        <f t="shared" si="40"/>
        <v>0.31</v>
      </c>
      <c r="Z169" s="29">
        <f t="shared" si="40"/>
        <v>0.31</v>
      </c>
      <c r="AA169" s="29">
        <f t="shared" si="40"/>
        <v>0.29</v>
      </c>
      <c r="AB169" s="29">
        <f t="shared" si="40"/>
        <v>0.29</v>
      </c>
      <c r="AC169" s="29">
        <f t="shared" si="40"/>
        <v>0.51</v>
      </c>
      <c r="AD169" s="29">
        <f t="shared" si="40"/>
        <v>0.44</v>
      </c>
      <c r="AE169" s="29">
        <f t="shared" si="40"/>
        <v>0.37</v>
      </c>
      <c r="AF169" s="29">
        <f t="shared" si="40"/>
        <v>0.46</v>
      </c>
      <c r="AG169" s="29">
        <f t="shared" si="40"/>
        <v>0.46</v>
      </c>
      <c r="AH169" s="29">
        <f t="shared" si="40"/>
        <v>0.53</v>
      </c>
      <c r="AI169" s="29">
        <f t="shared" si="40"/>
        <v>0.51</v>
      </c>
      <c r="AJ169" s="29">
        <f t="shared" si="40"/>
        <v>0.46</v>
      </c>
      <c r="AK169" s="29">
        <f t="shared" si="40"/>
        <v>0.51</v>
      </c>
      <c r="AL169" s="29">
        <f t="shared" si="40"/>
        <v>0.49</v>
      </c>
      <c r="AM169" s="29">
        <f t="shared" si="40"/>
        <v>0.51</v>
      </c>
      <c r="AN169" s="29">
        <f t="shared" si="40"/>
        <v>0.49</v>
      </c>
      <c r="AO169" s="29">
        <f t="shared" si="40"/>
        <v>0.39</v>
      </c>
      <c r="AP169" s="29">
        <f t="shared" si="40"/>
        <v>0.37</v>
      </c>
      <c r="AQ169" s="29">
        <f t="shared" si="40"/>
        <v>0.31</v>
      </c>
      <c r="AR169" s="29">
        <f t="shared" si="40"/>
        <v>0.39</v>
      </c>
      <c r="AS169" s="29">
        <f t="shared" si="40"/>
        <v>0.37</v>
      </c>
      <c r="AT169" s="29">
        <f t="shared" si="40"/>
        <v>0.42</v>
      </c>
      <c r="AU169" s="29">
        <f t="shared" si="40"/>
        <v>0.39</v>
      </c>
      <c r="AV169" s="29">
        <f t="shared" si="40"/>
        <v>0.39</v>
      </c>
      <c r="AW169" s="29">
        <f t="shared" si="40"/>
        <v>0.4</v>
      </c>
      <c r="AX169" s="29">
        <f t="shared" si="40"/>
        <v>0.37</v>
      </c>
      <c r="AY169" s="29">
        <f t="shared" si="40"/>
        <v>0.42</v>
      </c>
      <c r="AZ169" s="29">
        <f t="shared" si="40"/>
        <v>0.39</v>
      </c>
      <c r="BA169" s="29">
        <f t="shared" si="40"/>
        <v>0.14</v>
      </c>
      <c r="BB169" s="29">
        <f t="shared" si="40"/>
        <v>0.13</v>
      </c>
      <c r="BC169" s="29">
        <f t="shared" si="40"/>
        <v>0.06</v>
      </c>
      <c r="BD169" s="29">
        <f t="shared" si="40"/>
        <v>0</v>
      </c>
      <c r="BE169" s="30"/>
    </row>
    <row r="170" spans="2:39" ht="11.25">
      <c r="B170" s="45" t="s">
        <v>223</v>
      </c>
      <c r="C170" s="45" t="s">
        <v>224</v>
      </c>
      <c r="D170" s="45" t="s">
        <v>136</v>
      </c>
      <c r="E170" s="45" t="s">
        <v>300</v>
      </c>
      <c r="F170" s="45"/>
      <c r="G170" s="45" t="s">
        <v>38</v>
      </c>
      <c r="H170" s="1">
        <f>SUM(I170:BC170)</f>
        <v>2.13</v>
      </c>
      <c r="AG170" s="1">
        <v>0.12</v>
      </c>
      <c r="AH170" s="1">
        <v>0.58</v>
      </c>
      <c r="AI170" s="1">
        <v>0.63</v>
      </c>
      <c r="AK170" s="1">
        <v>0.04</v>
      </c>
      <c r="AL170" s="1">
        <v>0.42</v>
      </c>
      <c r="AM170" s="1">
        <v>0.34</v>
      </c>
    </row>
    <row r="171" spans="2:46" ht="11.25">
      <c r="B171" s="45" t="s">
        <v>223</v>
      </c>
      <c r="C171" s="45" t="s">
        <v>224</v>
      </c>
      <c r="D171" s="45" t="s">
        <v>136</v>
      </c>
      <c r="E171" s="45" t="s">
        <v>300</v>
      </c>
      <c r="F171" s="45"/>
      <c r="G171" s="45" t="s">
        <v>39</v>
      </c>
      <c r="H171" s="1">
        <f>SUM(I171:BC171)</f>
        <v>3.1</v>
      </c>
      <c r="AC171" s="1">
        <v>0.12</v>
      </c>
      <c r="AD171" s="1">
        <v>0.12</v>
      </c>
      <c r="AE171" s="1">
        <v>0.11</v>
      </c>
      <c r="AF171" s="1">
        <v>0.13</v>
      </c>
      <c r="AG171" s="1">
        <v>0.09</v>
      </c>
      <c r="AI171" s="1">
        <v>0.04</v>
      </c>
      <c r="AJ171" s="1">
        <v>0.08</v>
      </c>
      <c r="AK171" s="1">
        <v>0.09</v>
      </c>
      <c r="AL171" s="1">
        <v>0.15</v>
      </c>
      <c r="AM171" s="1">
        <v>0.29</v>
      </c>
      <c r="AN171" s="1">
        <v>0.29</v>
      </c>
      <c r="AO171" s="1">
        <v>0.29</v>
      </c>
      <c r="AP171" s="1">
        <v>0.28</v>
      </c>
      <c r="AQ171" s="1">
        <v>0.24</v>
      </c>
      <c r="AR171" s="1">
        <v>0.38</v>
      </c>
      <c r="AS171" s="1">
        <v>0.37</v>
      </c>
      <c r="AT171" s="1">
        <v>0.03</v>
      </c>
    </row>
    <row r="172" spans="7:57" s="27" customFormat="1" ht="12">
      <c r="G172" s="28" t="str">
        <f>+E170&amp;B170&amp;C170</f>
        <v>LAWSON subtotal =</v>
      </c>
      <c r="H172" s="29">
        <f>SUM(H170:H171)</f>
        <v>5.23</v>
      </c>
      <c r="I172" s="29">
        <f>SUM(I170:I171)</f>
        <v>0</v>
      </c>
      <c r="J172" s="29">
        <f aca="true" t="shared" si="41" ref="J172:BD172">SUM(J170:J171)</f>
        <v>0</v>
      </c>
      <c r="K172" s="29">
        <f t="shared" si="41"/>
        <v>0</v>
      </c>
      <c r="L172" s="29">
        <f t="shared" si="41"/>
        <v>0</v>
      </c>
      <c r="M172" s="29">
        <f t="shared" si="41"/>
        <v>0</v>
      </c>
      <c r="N172" s="29">
        <f t="shared" si="41"/>
        <v>0</v>
      </c>
      <c r="O172" s="29">
        <f t="shared" si="41"/>
        <v>0</v>
      </c>
      <c r="P172" s="29">
        <f t="shared" si="41"/>
        <v>0</v>
      </c>
      <c r="Q172" s="29">
        <f t="shared" si="41"/>
        <v>0</v>
      </c>
      <c r="R172" s="29">
        <f t="shared" si="41"/>
        <v>0</v>
      </c>
      <c r="S172" s="29">
        <f t="shared" si="41"/>
        <v>0</v>
      </c>
      <c r="T172" s="29">
        <f t="shared" si="41"/>
        <v>0</v>
      </c>
      <c r="U172" s="29">
        <f t="shared" si="41"/>
        <v>0</v>
      </c>
      <c r="V172" s="29">
        <f t="shared" si="41"/>
        <v>0</v>
      </c>
      <c r="W172" s="29">
        <f t="shared" si="41"/>
        <v>0</v>
      </c>
      <c r="X172" s="29">
        <f t="shared" si="41"/>
        <v>0</v>
      </c>
      <c r="Y172" s="29">
        <f t="shared" si="41"/>
        <v>0</v>
      </c>
      <c r="Z172" s="29">
        <f t="shared" si="41"/>
        <v>0</v>
      </c>
      <c r="AA172" s="29">
        <f t="shared" si="41"/>
        <v>0</v>
      </c>
      <c r="AB172" s="29">
        <f t="shared" si="41"/>
        <v>0</v>
      </c>
      <c r="AC172" s="29">
        <f t="shared" si="41"/>
        <v>0.12</v>
      </c>
      <c r="AD172" s="29">
        <f t="shared" si="41"/>
        <v>0.12</v>
      </c>
      <c r="AE172" s="29">
        <f t="shared" si="41"/>
        <v>0.11</v>
      </c>
      <c r="AF172" s="29">
        <f t="shared" si="41"/>
        <v>0.13</v>
      </c>
      <c r="AG172" s="29">
        <f t="shared" si="41"/>
        <v>0.21</v>
      </c>
      <c r="AH172" s="29">
        <f t="shared" si="41"/>
        <v>0.58</v>
      </c>
      <c r="AI172" s="29">
        <f t="shared" si="41"/>
        <v>0.67</v>
      </c>
      <c r="AJ172" s="29">
        <f t="shared" si="41"/>
        <v>0.08</v>
      </c>
      <c r="AK172" s="29">
        <f t="shared" si="41"/>
        <v>0.13</v>
      </c>
      <c r="AL172" s="29">
        <f t="shared" si="41"/>
        <v>0.57</v>
      </c>
      <c r="AM172" s="29">
        <f t="shared" si="41"/>
        <v>0.63</v>
      </c>
      <c r="AN172" s="29">
        <f t="shared" si="41"/>
        <v>0.29</v>
      </c>
      <c r="AO172" s="29">
        <f t="shared" si="41"/>
        <v>0.29</v>
      </c>
      <c r="AP172" s="29">
        <f t="shared" si="41"/>
        <v>0.28</v>
      </c>
      <c r="AQ172" s="29">
        <f t="shared" si="41"/>
        <v>0.24</v>
      </c>
      <c r="AR172" s="29">
        <f t="shared" si="41"/>
        <v>0.38</v>
      </c>
      <c r="AS172" s="29">
        <f t="shared" si="41"/>
        <v>0.37</v>
      </c>
      <c r="AT172" s="29">
        <f t="shared" si="41"/>
        <v>0.03</v>
      </c>
      <c r="AU172" s="29">
        <f t="shared" si="41"/>
        <v>0</v>
      </c>
      <c r="AV172" s="29">
        <f t="shared" si="41"/>
        <v>0</v>
      </c>
      <c r="AW172" s="29">
        <f t="shared" si="41"/>
        <v>0</v>
      </c>
      <c r="AX172" s="29">
        <f t="shared" si="41"/>
        <v>0</v>
      </c>
      <c r="AY172" s="29">
        <f t="shared" si="41"/>
        <v>0</v>
      </c>
      <c r="AZ172" s="29">
        <f t="shared" si="41"/>
        <v>0</v>
      </c>
      <c r="BA172" s="29">
        <f t="shared" si="41"/>
        <v>0</v>
      </c>
      <c r="BB172" s="29">
        <f t="shared" si="41"/>
        <v>0</v>
      </c>
      <c r="BC172" s="29">
        <f t="shared" si="41"/>
        <v>0</v>
      </c>
      <c r="BD172" s="29">
        <f t="shared" si="41"/>
        <v>0</v>
      </c>
      <c r="BE172" s="30"/>
    </row>
    <row r="173" spans="1:44" ht="11.25">
      <c r="A173" s="1" t="s">
        <v>298</v>
      </c>
      <c r="B173" s="45" t="s">
        <v>223</v>
      </c>
      <c r="C173" s="45" t="s">
        <v>224</v>
      </c>
      <c r="D173" s="45" t="s">
        <v>136</v>
      </c>
      <c r="E173" s="45" t="s">
        <v>301</v>
      </c>
      <c r="F173" s="45"/>
      <c r="G173" s="45" t="s">
        <v>34</v>
      </c>
      <c r="H173" s="1">
        <f aca="true" t="shared" si="42" ref="H173:H178">SUM(I173:BC173)</f>
        <v>0.060000000000000005</v>
      </c>
      <c r="AO173" s="1">
        <v>0.02</v>
      </c>
      <c r="AP173" s="1">
        <v>0.02</v>
      </c>
      <c r="AQ173" s="1">
        <v>0.01</v>
      </c>
      <c r="AR173" s="1">
        <v>0.01</v>
      </c>
    </row>
    <row r="174" spans="1:17" ht="11.25">
      <c r="A174" s="1" t="s">
        <v>298</v>
      </c>
      <c r="B174" s="45" t="s">
        <v>223</v>
      </c>
      <c r="C174" s="45" t="s">
        <v>224</v>
      </c>
      <c r="D174" s="45" t="s">
        <v>136</v>
      </c>
      <c r="E174" s="45" t="s">
        <v>301</v>
      </c>
      <c r="F174" s="45"/>
      <c r="G174" s="45" t="s">
        <v>43</v>
      </c>
      <c r="H174" s="1">
        <f t="shared" si="42"/>
        <v>0.21</v>
      </c>
      <c r="Q174" s="1">
        <v>0.21</v>
      </c>
    </row>
    <row r="175" spans="1:34" ht="11.25">
      <c r="A175" s="1" t="s">
        <v>298</v>
      </c>
      <c r="B175" s="45" t="s">
        <v>223</v>
      </c>
      <c r="C175" s="45" t="s">
        <v>224</v>
      </c>
      <c r="D175" s="45" t="s">
        <v>136</v>
      </c>
      <c r="E175" s="45" t="s">
        <v>301</v>
      </c>
      <c r="F175" s="45"/>
      <c r="G175" s="45" t="s">
        <v>30</v>
      </c>
      <c r="H175" s="1">
        <f t="shared" si="42"/>
        <v>3.19</v>
      </c>
      <c r="M175" s="1">
        <v>0.08</v>
      </c>
      <c r="N175" s="1">
        <v>0.08</v>
      </c>
      <c r="O175" s="1">
        <v>0.08</v>
      </c>
      <c r="P175" s="1">
        <v>0.08</v>
      </c>
      <c r="Q175" s="1">
        <v>0.09</v>
      </c>
      <c r="R175" s="1">
        <v>0.07</v>
      </c>
      <c r="S175" s="1">
        <v>0.06</v>
      </c>
      <c r="T175" s="1">
        <v>0.25</v>
      </c>
      <c r="U175" s="1">
        <v>0.24</v>
      </c>
      <c r="V175" s="1">
        <v>0.26</v>
      </c>
      <c r="W175" s="1">
        <v>0.26</v>
      </c>
      <c r="X175" s="1">
        <v>0.24</v>
      </c>
      <c r="Y175" s="1">
        <v>0.26</v>
      </c>
      <c r="Z175" s="1">
        <v>0.11</v>
      </c>
      <c r="AA175" s="1">
        <v>0.08</v>
      </c>
      <c r="AB175" s="1">
        <v>0.08</v>
      </c>
      <c r="AC175" s="1">
        <v>0.1</v>
      </c>
      <c r="AD175" s="1">
        <v>0.17</v>
      </c>
      <c r="AE175" s="1">
        <v>0.15</v>
      </c>
      <c r="AF175" s="1">
        <v>0.18</v>
      </c>
      <c r="AG175" s="1">
        <v>0.18</v>
      </c>
      <c r="AH175" s="1">
        <v>0.09</v>
      </c>
    </row>
    <row r="176" spans="1:49" ht="11.25">
      <c r="A176" s="1" t="s">
        <v>298</v>
      </c>
      <c r="B176" s="45" t="s">
        <v>223</v>
      </c>
      <c r="C176" s="45" t="s">
        <v>224</v>
      </c>
      <c r="D176" s="45" t="s">
        <v>136</v>
      </c>
      <c r="E176" s="45" t="s">
        <v>301</v>
      </c>
      <c r="F176" s="45"/>
      <c r="G176" s="45" t="s">
        <v>33</v>
      </c>
      <c r="H176" s="1">
        <f t="shared" si="42"/>
        <v>4.79</v>
      </c>
      <c r="U176" s="1">
        <v>0.22</v>
      </c>
      <c r="V176" s="1">
        <v>0.24</v>
      </c>
      <c r="W176" s="1">
        <v>0.24</v>
      </c>
      <c r="X176" s="1">
        <v>0.22</v>
      </c>
      <c r="Y176" s="1">
        <v>0.24</v>
      </c>
      <c r="Z176" s="1">
        <v>0.24</v>
      </c>
      <c r="AA176" s="1">
        <v>0.02</v>
      </c>
      <c r="AH176" s="1">
        <v>0.03</v>
      </c>
      <c r="AI176" s="1">
        <v>0.03</v>
      </c>
      <c r="AJ176" s="1">
        <v>0.02</v>
      </c>
      <c r="AK176" s="1">
        <v>0.03</v>
      </c>
      <c r="AL176" s="1">
        <v>0.03</v>
      </c>
      <c r="AM176" s="1">
        <v>0.03</v>
      </c>
      <c r="AN176" s="1">
        <v>0.39</v>
      </c>
      <c r="AO176" s="1">
        <v>0.39</v>
      </c>
      <c r="AP176" s="1">
        <v>0.37</v>
      </c>
      <c r="AQ176" s="1">
        <v>0.31</v>
      </c>
      <c r="AR176" s="1">
        <v>0.39</v>
      </c>
      <c r="AS176" s="1">
        <v>0.37</v>
      </c>
      <c r="AT176" s="1">
        <v>0.34</v>
      </c>
      <c r="AU176" s="1">
        <v>0.26</v>
      </c>
      <c r="AV176" s="1">
        <v>0.26</v>
      </c>
      <c r="AW176" s="1">
        <v>0.12</v>
      </c>
    </row>
    <row r="177" spans="1:46" ht="11.25">
      <c r="A177" s="1" t="s">
        <v>298</v>
      </c>
      <c r="B177" s="45" t="s">
        <v>223</v>
      </c>
      <c r="C177" s="45" t="s">
        <v>224</v>
      </c>
      <c r="D177" s="45" t="s">
        <v>136</v>
      </c>
      <c r="E177" s="45" t="s">
        <v>301</v>
      </c>
      <c r="F177" s="45"/>
      <c r="G177" s="45" t="s">
        <v>9</v>
      </c>
      <c r="H177" s="1">
        <f t="shared" si="42"/>
        <v>5.5200000000000005</v>
      </c>
      <c r="V177" s="1">
        <v>0.37</v>
      </c>
      <c r="W177" s="1">
        <v>0.44</v>
      </c>
      <c r="X177" s="1">
        <v>1.42</v>
      </c>
      <c r="Y177" s="1">
        <v>1.49</v>
      </c>
      <c r="AO177" s="1">
        <v>0.23</v>
      </c>
      <c r="AP177" s="1">
        <v>0.22</v>
      </c>
      <c r="AQ177" s="1">
        <v>0.19</v>
      </c>
      <c r="AR177" s="1">
        <v>0.23</v>
      </c>
      <c r="AS177" s="1">
        <v>0.22</v>
      </c>
      <c r="AT177" s="1">
        <v>0.71</v>
      </c>
    </row>
    <row r="178" spans="1:50" ht="11.25">
      <c r="A178" s="1" t="s">
        <v>298</v>
      </c>
      <c r="B178" s="45" t="s">
        <v>223</v>
      </c>
      <c r="C178" s="45" t="s">
        <v>224</v>
      </c>
      <c r="D178" s="45" t="s">
        <v>136</v>
      </c>
      <c r="E178" s="45" t="s">
        <v>301</v>
      </c>
      <c r="F178" s="45"/>
      <c r="G178" s="45" t="s">
        <v>10</v>
      </c>
      <c r="H178" s="1">
        <f t="shared" si="42"/>
        <v>7.5600000000000005</v>
      </c>
      <c r="Q178" s="1">
        <v>0.62</v>
      </c>
      <c r="R178" s="1">
        <v>0.49</v>
      </c>
      <c r="S178" s="1">
        <v>0.46</v>
      </c>
      <c r="T178" s="1">
        <v>0.57</v>
      </c>
      <c r="U178" s="1">
        <v>0.57</v>
      </c>
      <c r="V178" s="1">
        <v>0.67</v>
      </c>
      <c r="W178" s="1">
        <v>0.67</v>
      </c>
      <c r="X178" s="1">
        <v>0.61</v>
      </c>
      <c r="Y178" s="1">
        <v>0.03</v>
      </c>
      <c r="AN178" s="1">
        <v>0.32</v>
      </c>
      <c r="AO178" s="1">
        <v>0.32</v>
      </c>
      <c r="AP178" s="1">
        <v>0.3</v>
      </c>
      <c r="AQ178" s="1">
        <v>0.26</v>
      </c>
      <c r="AR178" s="1">
        <v>0.32</v>
      </c>
      <c r="AS178" s="1">
        <v>0.3</v>
      </c>
      <c r="AT178" s="1">
        <v>0.35</v>
      </c>
      <c r="AU178" s="1">
        <v>0.17</v>
      </c>
      <c r="AX178" s="1">
        <v>0.53</v>
      </c>
    </row>
    <row r="179" spans="7:58" s="27" customFormat="1" ht="12">
      <c r="G179" s="28" t="str">
        <f>+E178&amp;B178&amp;C178</f>
        <v>SCHHNEIDER subtotal =</v>
      </c>
      <c r="H179" s="29">
        <f>SUM(H173:H178)</f>
        <v>21.33</v>
      </c>
      <c r="I179" s="29">
        <f aca="true" t="shared" si="43" ref="I179:BD179">SUM(I173:I178)</f>
        <v>0</v>
      </c>
      <c r="J179" s="29">
        <f t="shared" si="43"/>
        <v>0</v>
      </c>
      <c r="K179" s="29">
        <f t="shared" si="43"/>
        <v>0</v>
      </c>
      <c r="L179" s="29">
        <f t="shared" si="43"/>
        <v>0</v>
      </c>
      <c r="M179" s="29">
        <f t="shared" si="43"/>
        <v>0.08</v>
      </c>
      <c r="N179" s="29">
        <f t="shared" si="43"/>
        <v>0.08</v>
      </c>
      <c r="O179" s="29">
        <f t="shared" si="43"/>
        <v>0.08</v>
      </c>
      <c r="P179" s="29">
        <f t="shared" si="43"/>
        <v>0.08</v>
      </c>
      <c r="Q179" s="29">
        <f t="shared" si="43"/>
        <v>0.9199999999999999</v>
      </c>
      <c r="R179" s="29">
        <f t="shared" si="43"/>
        <v>0.56</v>
      </c>
      <c r="S179" s="29">
        <f t="shared" si="43"/>
        <v>0.52</v>
      </c>
      <c r="T179" s="29">
        <f t="shared" si="43"/>
        <v>0.82</v>
      </c>
      <c r="U179" s="29">
        <f t="shared" si="43"/>
        <v>1.0299999999999998</v>
      </c>
      <c r="V179" s="33">
        <f t="shared" si="43"/>
        <v>1.54</v>
      </c>
      <c r="W179" s="33">
        <f t="shared" si="43"/>
        <v>1.6099999999999999</v>
      </c>
      <c r="X179" s="33">
        <f t="shared" si="43"/>
        <v>2.4899999999999998</v>
      </c>
      <c r="Y179" s="33">
        <f t="shared" si="43"/>
        <v>2.02</v>
      </c>
      <c r="Z179" s="29">
        <f t="shared" si="43"/>
        <v>0.35</v>
      </c>
      <c r="AA179" s="29">
        <f t="shared" si="43"/>
        <v>0.1</v>
      </c>
      <c r="AB179" s="29">
        <f t="shared" si="43"/>
        <v>0.08</v>
      </c>
      <c r="AC179" s="29">
        <f t="shared" si="43"/>
        <v>0.1</v>
      </c>
      <c r="AD179" s="29">
        <f t="shared" si="43"/>
        <v>0.17</v>
      </c>
      <c r="AE179" s="29">
        <f t="shared" si="43"/>
        <v>0.15</v>
      </c>
      <c r="AF179" s="29">
        <f t="shared" si="43"/>
        <v>0.18</v>
      </c>
      <c r="AG179" s="29">
        <f t="shared" si="43"/>
        <v>0.18</v>
      </c>
      <c r="AH179" s="29">
        <f t="shared" si="43"/>
        <v>0.12</v>
      </c>
      <c r="AI179" s="29">
        <f t="shared" si="43"/>
        <v>0.03</v>
      </c>
      <c r="AJ179" s="29">
        <f t="shared" si="43"/>
        <v>0.02</v>
      </c>
      <c r="AK179" s="29">
        <f t="shared" si="43"/>
        <v>0.03</v>
      </c>
      <c r="AL179" s="29">
        <f t="shared" si="43"/>
        <v>0.03</v>
      </c>
      <c r="AM179" s="29">
        <f t="shared" si="43"/>
        <v>0.03</v>
      </c>
      <c r="AN179" s="29">
        <f t="shared" si="43"/>
        <v>0.71</v>
      </c>
      <c r="AO179" s="29">
        <f t="shared" si="43"/>
        <v>0.96</v>
      </c>
      <c r="AP179" s="29">
        <f t="shared" si="43"/>
        <v>0.9099999999999999</v>
      </c>
      <c r="AQ179" s="29">
        <f t="shared" si="43"/>
        <v>0.77</v>
      </c>
      <c r="AR179" s="29">
        <f t="shared" si="43"/>
        <v>0.95</v>
      </c>
      <c r="AS179" s="29">
        <f t="shared" si="43"/>
        <v>0.8899999999999999</v>
      </c>
      <c r="AT179" s="33">
        <f t="shared" si="43"/>
        <v>1.4</v>
      </c>
      <c r="AU179" s="29">
        <f t="shared" si="43"/>
        <v>0.43000000000000005</v>
      </c>
      <c r="AV179" s="29">
        <f t="shared" si="43"/>
        <v>0.26</v>
      </c>
      <c r="AW179" s="29">
        <f t="shared" si="43"/>
        <v>0.12</v>
      </c>
      <c r="AX179" s="29">
        <f t="shared" si="43"/>
        <v>0.53</v>
      </c>
      <c r="AY179" s="29">
        <f t="shared" si="43"/>
        <v>0</v>
      </c>
      <c r="AZ179" s="29">
        <f t="shared" si="43"/>
        <v>0</v>
      </c>
      <c r="BA179" s="29">
        <f t="shared" si="43"/>
        <v>0</v>
      </c>
      <c r="BB179" s="29">
        <f t="shared" si="43"/>
        <v>0</v>
      </c>
      <c r="BC179" s="29">
        <f t="shared" si="43"/>
        <v>0</v>
      </c>
      <c r="BD179" s="29">
        <f t="shared" si="43"/>
        <v>0</v>
      </c>
      <c r="BE179" s="30"/>
      <c r="BF179" s="27">
        <f>SUM(I179:BD179)</f>
        <v>21.33</v>
      </c>
    </row>
    <row r="180" spans="7:59" s="27" customFormat="1" ht="20.25">
      <c r="G180" s="31" t="s">
        <v>228</v>
      </c>
      <c r="H180" s="32">
        <f>SUM(H179,H169,H167,H160,H157,H152,H150,H148,H146,H172)</f>
        <v>80.88000000000002</v>
      </c>
      <c r="I180" s="32">
        <f aca="true" t="shared" si="44" ref="I180:BD180">SUM(I179,I169,I167,I160,I157,I152,I150,I148,I146,I172)</f>
        <v>0.16</v>
      </c>
      <c r="J180" s="32">
        <f t="shared" si="44"/>
        <v>0.16</v>
      </c>
      <c r="K180" s="32">
        <f t="shared" si="44"/>
        <v>0.16</v>
      </c>
      <c r="L180" s="32">
        <f t="shared" si="44"/>
        <v>0.23</v>
      </c>
      <c r="M180" s="32">
        <f t="shared" si="44"/>
        <v>0.32</v>
      </c>
      <c r="N180" s="32">
        <f t="shared" si="44"/>
        <v>1.6800000000000002</v>
      </c>
      <c r="O180" s="32">
        <f t="shared" si="44"/>
        <v>1.09</v>
      </c>
      <c r="P180" s="32">
        <f t="shared" si="44"/>
        <v>0.9900000000000001</v>
      </c>
      <c r="Q180" s="32">
        <f t="shared" si="44"/>
        <v>1.9600000000000002</v>
      </c>
      <c r="R180" s="32">
        <f t="shared" si="44"/>
        <v>1.1300000000000001</v>
      </c>
      <c r="S180" s="32">
        <f t="shared" si="44"/>
        <v>1.04</v>
      </c>
      <c r="T180" s="32">
        <f t="shared" si="44"/>
        <v>1.47</v>
      </c>
      <c r="U180" s="32">
        <f t="shared" si="44"/>
        <v>1.7499999999999998</v>
      </c>
      <c r="V180" s="32">
        <f t="shared" si="44"/>
        <v>2.5300000000000002</v>
      </c>
      <c r="W180" s="32">
        <f t="shared" si="44"/>
        <v>2.53</v>
      </c>
      <c r="X180" s="32">
        <f t="shared" si="44"/>
        <v>3.3399999999999994</v>
      </c>
      <c r="Y180" s="32">
        <f t="shared" si="44"/>
        <v>3.5300000000000002</v>
      </c>
      <c r="Z180" s="32">
        <f t="shared" si="44"/>
        <v>1.65</v>
      </c>
      <c r="AA180" s="32">
        <f t="shared" si="44"/>
        <v>1.36</v>
      </c>
      <c r="AB180" s="32">
        <f t="shared" si="44"/>
        <v>1.06</v>
      </c>
      <c r="AC180" s="32">
        <f t="shared" si="44"/>
        <v>2.08</v>
      </c>
      <c r="AD180" s="32">
        <f t="shared" si="44"/>
        <v>1.9</v>
      </c>
      <c r="AE180" s="32">
        <f t="shared" si="44"/>
        <v>1.5500000000000003</v>
      </c>
      <c r="AF180" s="32">
        <f t="shared" si="44"/>
        <v>2.0999999999999996</v>
      </c>
      <c r="AG180" s="32">
        <f t="shared" si="44"/>
        <v>2.49</v>
      </c>
      <c r="AH180" s="32">
        <f t="shared" si="44"/>
        <v>3.19</v>
      </c>
      <c r="AI180" s="32">
        <f t="shared" si="44"/>
        <v>2.8</v>
      </c>
      <c r="AJ180" s="32">
        <f t="shared" si="44"/>
        <v>1.92</v>
      </c>
      <c r="AK180" s="32">
        <f t="shared" si="44"/>
        <v>1.6099999999999999</v>
      </c>
      <c r="AL180" s="32">
        <f t="shared" si="44"/>
        <v>1.8900000000000001</v>
      </c>
      <c r="AM180" s="32">
        <f t="shared" si="44"/>
        <v>2.03</v>
      </c>
      <c r="AN180" s="32">
        <f t="shared" si="44"/>
        <v>2.3699999999999997</v>
      </c>
      <c r="AO180" s="32">
        <f t="shared" si="44"/>
        <v>2.7800000000000002</v>
      </c>
      <c r="AP180" s="32">
        <f t="shared" si="44"/>
        <v>2.9099999999999993</v>
      </c>
      <c r="AQ180" s="32">
        <f t="shared" si="44"/>
        <v>2.9000000000000004</v>
      </c>
      <c r="AR180" s="32">
        <f t="shared" si="44"/>
        <v>3.2899999999999996</v>
      </c>
      <c r="AS180" s="32">
        <f t="shared" si="44"/>
        <v>2.73</v>
      </c>
      <c r="AT180" s="32">
        <f t="shared" si="44"/>
        <v>2.1799999999999993</v>
      </c>
      <c r="AU180" s="32">
        <f t="shared" si="44"/>
        <v>0.9000000000000001</v>
      </c>
      <c r="AV180" s="32">
        <f t="shared" si="44"/>
        <v>0.65</v>
      </c>
      <c r="AW180" s="32">
        <f t="shared" si="44"/>
        <v>0.8799999999999999</v>
      </c>
      <c r="AX180" s="32">
        <f t="shared" si="44"/>
        <v>2.72</v>
      </c>
      <c r="AY180" s="32">
        <f t="shared" si="44"/>
        <v>2.32</v>
      </c>
      <c r="AZ180" s="32">
        <f t="shared" si="44"/>
        <v>0.39</v>
      </c>
      <c r="BA180" s="32">
        <f t="shared" si="44"/>
        <v>0.14</v>
      </c>
      <c r="BB180" s="32">
        <f t="shared" si="44"/>
        <v>0.99</v>
      </c>
      <c r="BC180" s="32">
        <f t="shared" si="44"/>
        <v>1.03</v>
      </c>
      <c r="BD180" s="32">
        <f t="shared" si="44"/>
        <v>0.17</v>
      </c>
      <c r="BE180" s="30"/>
      <c r="BF180" s="27">
        <f>SUM(I180:BD180)</f>
        <v>81.04999999999998</v>
      </c>
      <c r="BG180" s="35">
        <f>+BF179/BF180</f>
        <v>0.2631708821714991</v>
      </c>
    </row>
    <row r="181" spans="7:56" ht="12.75">
      <c r="G181" s="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3" spans="2:46" ht="11.25">
      <c r="B183" s="1" t="s">
        <v>223</v>
      </c>
      <c r="C183" s="1" t="s">
        <v>224</v>
      </c>
      <c r="D183" s="1" t="s">
        <v>114</v>
      </c>
      <c r="E183" s="1" t="s">
        <v>112</v>
      </c>
      <c r="F183" s="1" t="s">
        <v>113</v>
      </c>
      <c r="G183" s="1" t="s">
        <v>9</v>
      </c>
      <c r="H183" s="1">
        <f>SUM(I183:BC183)</f>
        <v>1.3800000000000003</v>
      </c>
      <c r="V183" s="1">
        <v>0.16</v>
      </c>
      <c r="W183" s="1">
        <v>0.17</v>
      </c>
      <c r="X183" s="1">
        <v>0.28</v>
      </c>
      <c r="Y183" s="1">
        <v>0.29</v>
      </c>
      <c r="Z183" s="1">
        <v>0.01</v>
      </c>
      <c r="AA183" s="1">
        <v>0.01</v>
      </c>
      <c r="AB183" s="1">
        <v>0.01</v>
      </c>
      <c r="AC183" s="1">
        <v>0.01</v>
      </c>
      <c r="AD183" s="1">
        <v>0.01</v>
      </c>
      <c r="AE183" s="1">
        <v>0.01</v>
      </c>
      <c r="AF183" s="1">
        <v>0.01</v>
      </c>
      <c r="AG183" s="1">
        <v>0.01</v>
      </c>
      <c r="AH183" s="1">
        <v>0.01</v>
      </c>
      <c r="AI183" s="1">
        <v>0.01</v>
      </c>
      <c r="AJ183" s="1">
        <v>0.01</v>
      </c>
      <c r="AK183" s="1">
        <v>0.01</v>
      </c>
      <c r="AL183" s="1">
        <v>0.01</v>
      </c>
      <c r="AM183" s="1">
        <v>0.01</v>
      </c>
      <c r="AN183" s="1">
        <v>0.01</v>
      </c>
      <c r="AO183" s="1">
        <v>0.01</v>
      </c>
      <c r="AP183" s="1">
        <v>0.01</v>
      </c>
      <c r="AQ183" s="1">
        <v>0.01</v>
      </c>
      <c r="AR183" s="1">
        <v>0.01</v>
      </c>
      <c r="AS183" s="1">
        <v>0.01</v>
      </c>
      <c r="AT183" s="1">
        <v>0.28</v>
      </c>
    </row>
    <row r="184" spans="2:50" ht="11.25">
      <c r="B184" s="1" t="s">
        <v>223</v>
      </c>
      <c r="C184" s="1" t="s">
        <v>224</v>
      </c>
      <c r="D184" s="1" t="s">
        <v>114</v>
      </c>
      <c r="E184" s="1" t="s">
        <v>112</v>
      </c>
      <c r="F184" s="1" t="s">
        <v>113</v>
      </c>
      <c r="G184" s="1" t="s">
        <v>10</v>
      </c>
      <c r="H184" s="1">
        <f>SUM(I184:BC184)</f>
        <v>3.739999999999999</v>
      </c>
      <c r="Q184" s="1">
        <v>0.33</v>
      </c>
      <c r="R184" s="1">
        <v>0.26</v>
      </c>
      <c r="S184" s="1">
        <v>0.25</v>
      </c>
      <c r="T184" s="1">
        <v>0.3</v>
      </c>
      <c r="U184" s="1">
        <v>0.33</v>
      </c>
      <c r="V184" s="1">
        <v>0.4</v>
      </c>
      <c r="W184" s="1">
        <v>0.4</v>
      </c>
      <c r="X184" s="1">
        <v>0.37</v>
      </c>
      <c r="Y184" s="1">
        <v>0.05</v>
      </c>
      <c r="Z184" s="1">
        <v>0.04</v>
      </c>
      <c r="AA184" s="1">
        <v>0.04</v>
      </c>
      <c r="AB184" s="1">
        <v>0.04</v>
      </c>
      <c r="AC184" s="1">
        <v>0.04</v>
      </c>
      <c r="AD184" s="1">
        <v>0.03</v>
      </c>
      <c r="AE184" s="1">
        <v>0.03</v>
      </c>
      <c r="AF184" s="1">
        <v>0.03</v>
      </c>
      <c r="AG184" s="1">
        <v>0.03</v>
      </c>
      <c r="AH184" s="1">
        <v>0.04</v>
      </c>
      <c r="AI184" s="1">
        <v>0.04</v>
      </c>
      <c r="AJ184" s="1">
        <v>0.03</v>
      </c>
      <c r="AK184" s="1">
        <v>0.04</v>
      </c>
      <c r="AL184" s="1">
        <v>0.04</v>
      </c>
      <c r="AM184" s="1">
        <v>0.04</v>
      </c>
      <c r="AN184" s="1">
        <v>0.04</v>
      </c>
      <c r="AO184" s="1">
        <v>0.04</v>
      </c>
      <c r="AP184" s="1">
        <v>0.03</v>
      </c>
      <c r="AQ184" s="1">
        <v>0.03</v>
      </c>
      <c r="AR184" s="1">
        <v>0.04</v>
      </c>
      <c r="AS184" s="1">
        <v>0.03</v>
      </c>
      <c r="AT184" s="1">
        <v>0.04</v>
      </c>
      <c r="AU184" s="1">
        <v>0.02</v>
      </c>
      <c r="AX184" s="1">
        <v>0.27</v>
      </c>
    </row>
    <row r="185" spans="7:57" s="27" customFormat="1" ht="12">
      <c r="G185" s="28" t="str">
        <f>+E184&amp;B184&amp;C184</f>
        <v>BLANCHARD   subtotal =</v>
      </c>
      <c r="H185" s="29">
        <f>SUM(H183:H184)</f>
        <v>5.119999999999999</v>
      </c>
      <c r="I185" s="29">
        <f aca="true" t="shared" si="45" ref="I185:BD185">SUM(I183:I184)</f>
        <v>0</v>
      </c>
      <c r="J185" s="29">
        <f t="shared" si="45"/>
        <v>0</v>
      </c>
      <c r="K185" s="29">
        <f t="shared" si="45"/>
        <v>0</v>
      </c>
      <c r="L185" s="29">
        <f t="shared" si="45"/>
        <v>0</v>
      </c>
      <c r="M185" s="29">
        <f t="shared" si="45"/>
        <v>0</v>
      </c>
      <c r="N185" s="29">
        <f t="shared" si="45"/>
        <v>0</v>
      </c>
      <c r="O185" s="29">
        <f t="shared" si="45"/>
        <v>0</v>
      </c>
      <c r="P185" s="29">
        <f t="shared" si="45"/>
        <v>0</v>
      </c>
      <c r="Q185" s="29">
        <f t="shared" si="45"/>
        <v>0.33</v>
      </c>
      <c r="R185" s="29">
        <f t="shared" si="45"/>
        <v>0.26</v>
      </c>
      <c r="S185" s="29">
        <f t="shared" si="45"/>
        <v>0.25</v>
      </c>
      <c r="T185" s="29">
        <f t="shared" si="45"/>
        <v>0.3</v>
      </c>
      <c r="U185" s="29">
        <f t="shared" si="45"/>
        <v>0.33</v>
      </c>
      <c r="V185" s="29">
        <f t="shared" si="45"/>
        <v>0.56</v>
      </c>
      <c r="W185" s="29">
        <f t="shared" si="45"/>
        <v>0.5700000000000001</v>
      </c>
      <c r="X185" s="29">
        <f t="shared" si="45"/>
        <v>0.65</v>
      </c>
      <c r="Y185" s="29">
        <f t="shared" si="45"/>
        <v>0.33999999999999997</v>
      </c>
      <c r="Z185" s="29">
        <f t="shared" si="45"/>
        <v>0.05</v>
      </c>
      <c r="AA185" s="29">
        <f t="shared" si="45"/>
        <v>0.05</v>
      </c>
      <c r="AB185" s="29">
        <f t="shared" si="45"/>
        <v>0.05</v>
      </c>
      <c r="AC185" s="29">
        <f t="shared" si="45"/>
        <v>0.05</v>
      </c>
      <c r="AD185" s="29">
        <f t="shared" si="45"/>
        <v>0.04</v>
      </c>
      <c r="AE185" s="29">
        <f t="shared" si="45"/>
        <v>0.04</v>
      </c>
      <c r="AF185" s="29">
        <f t="shared" si="45"/>
        <v>0.04</v>
      </c>
      <c r="AG185" s="29">
        <f t="shared" si="45"/>
        <v>0.04</v>
      </c>
      <c r="AH185" s="29">
        <f t="shared" si="45"/>
        <v>0.05</v>
      </c>
      <c r="AI185" s="29">
        <f t="shared" si="45"/>
        <v>0.05</v>
      </c>
      <c r="AJ185" s="29">
        <f t="shared" si="45"/>
        <v>0.04</v>
      </c>
      <c r="AK185" s="29">
        <f t="shared" si="45"/>
        <v>0.05</v>
      </c>
      <c r="AL185" s="29">
        <f t="shared" si="45"/>
        <v>0.05</v>
      </c>
      <c r="AM185" s="29">
        <f t="shared" si="45"/>
        <v>0.05</v>
      </c>
      <c r="AN185" s="29">
        <f t="shared" si="45"/>
        <v>0.05</v>
      </c>
      <c r="AO185" s="29">
        <f t="shared" si="45"/>
        <v>0.05</v>
      </c>
      <c r="AP185" s="29">
        <f t="shared" si="45"/>
        <v>0.04</v>
      </c>
      <c r="AQ185" s="29">
        <f t="shared" si="45"/>
        <v>0.04</v>
      </c>
      <c r="AR185" s="29">
        <f t="shared" si="45"/>
        <v>0.05</v>
      </c>
      <c r="AS185" s="29">
        <f t="shared" si="45"/>
        <v>0.04</v>
      </c>
      <c r="AT185" s="29">
        <f t="shared" si="45"/>
        <v>0.32</v>
      </c>
      <c r="AU185" s="29">
        <f t="shared" si="45"/>
        <v>0.02</v>
      </c>
      <c r="AV185" s="29">
        <f t="shared" si="45"/>
        <v>0</v>
      </c>
      <c r="AW185" s="29">
        <f t="shared" si="45"/>
        <v>0</v>
      </c>
      <c r="AX185" s="29">
        <f t="shared" si="45"/>
        <v>0.27</v>
      </c>
      <c r="AY185" s="29">
        <f t="shared" si="45"/>
        <v>0</v>
      </c>
      <c r="AZ185" s="29">
        <f t="shared" si="45"/>
        <v>0</v>
      </c>
      <c r="BA185" s="29">
        <f t="shared" si="45"/>
        <v>0</v>
      </c>
      <c r="BB185" s="29">
        <f t="shared" si="45"/>
        <v>0</v>
      </c>
      <c r="BC185" s="29">
        <f t="shared" si="45"/>
        <v>0</v>
      </c>
      <c r="BD185" s="29">
        <f t="shared" si="45"/>
        <v>0</v>
      </c>
      <c r="BE185" s="30"/>
    </row>
    <row r="186" spans="2:47" ht="11.25">
      <c r="B186" s="1" t="s">
        <v>223</v>
      </c>
      <c r="C186" s="1" t="s">
        <v>224</v>
      </c>
      <c r="D186" s="1" t="s">
        <v>114</v>
      </c>
      <c r="E186" s="1" t="s">
        <v>132</v>
      </c>
      <c r="F186" s="1" t="s">
        <v>133</v>
      </c>
      <c r="G186" s="1" t="s">
        <v>25</v>
      </c>
      <c r="H186" s="1">
        <f>SUM(I186:BC186)</f>
        <v>0.8600000000000001</v>
      </c>
      <c r="AO186" s="1">
        <v>0.4</v>
      </c>
      <c r="AP186" s="1">
        <v>0.15</v>
      </c>
      <c r="AQ186" s="1">
        <v>0.04</v>
      </c>
      <c r="AR186" s="1">
        <v>0.05</v>
      </c>
      <c r="AS186" s="1">
        <v>0.05</v>
      </c>
      <c r="AT186" s="1">
        <v>0.08</v>
      </c>
      <c r="AU186" s="1">
        <v>0.09</v>
      </c>
    </row>
    <row r="187" spans="2:45" ht="11.25">
      <c r="B187" s="1" t="s">
        <v>223</v>
      </c>
      <c r="C187" s="1" t="s">
        <v>224</v>
      </c>
      <c r="D187" s="1" t="s">
        <v>114</v>
      </c>
      <c r="E187" s="1" t="s">
        <v>132</v>
      </c>
      <c r="F187" s="1" t="s">
        <v>133</v>
      </c>
      <c r="G187" s="1" t="s">
        <v>24</v>
      </c>
      <c r="H187" s="1">
        <f>SUM(I187:BC187)</f>
        <v>0.9900000000000001</v>
      </c>
      <c r="AJ187" s="1">
        <v>0.27</v>
      </c>
      <c r="AK187" s="1">
        <v>0.29</v>
      </c>
      <c r="AL187" s="1">
        <v>0.04</v>
      </c>
      <c r="AP187" s="1">
        <v>0.1</v>
      </c>
      <c r="AQ187" s="1">
        <v>0.14</v>
      </c>
      <c r="AR187" s="1">
        <v>0.12</v>
      </c>
      <c r="AS187" s="1">
        <v>0.03</v>
      </c>
    </row>
    <row r="188" spans="2:55" ht="11.25">
      <c r="B188" s="1" t="s">
        <v>223</v>
      </c>
      <c r="C188" s="1" t="s">
        <v>224</v>
      </c>
      <c r="D188" s="1" t="s">
        <v>114</v>
      </c>
      <c r="E188" s="1" t="s">
        <v>132</v>
      </c>
      <c r="F188" s="1" t="s">
        <v>133</v>
      </c>
      <c r="G188" s="1" t="s">
        <v>26</v>
      </c>
      <c r="H188" s="1">
        <f>SUM(I188:BC188)</f>
        <v>34.34</v>
      </c>
      <c r="I188" s="1">
        <v>0.83</v>
      </c>
      <c r="J188" s="1">
        <v>0.83</v>
      </c>
      <c r="K188" s="1">
        <v>0.87</v>
      </c>
      <c r="L188" s="1">
        <v>0.83</v>
      </c>
      <c r="M188" s="1">
        <v>0.83</v>
      </c>
      <c r="N188" s="1">
        <v>0.87</v>
      </c>
      <c r="O188" s="1">
        <v>0.83</v>
      </c>
      <c r="P188" s="1">
        <v>0.83</v>
      </c>
      <c r="Q188" s="1">
        <v>0.85</v>
      </c>
      <c r="R188" s="1">
        <v>0.67</v>
      </c>
      <c r="S188" s="1">
        <v>0.63</v>
      </c>
      <c r="T188" s="1">
        <v>0.78</v>
      </c>
      <c r="U188" s="1">
        <v>0.74</v>
      </c>
      <c r="V188" s="1">
        <v>0.81</v>
      </c>
      <c r="W188" s="1">
        <v>0.81</v>
      </c>
      <c r="X188" s="1">
        <v>0.74</v>
      </c>
      <c r="Y188" s="1">
        <v>0.81</v>
      </c>
      <c r="Z188" s="1">
        <v>0.81</v>
      </c>
      <c r="AA188" s="1">
        <v>0.78</v>
      </c>
      <c r="AB188" s="1">
        <v>0.78</v>
      </c>
      <c r="AC188" s="1">
        <v>0.77</v>
      </c>
      <c r="AD188" s="1">
        <v>0.66</v>
      </c>
      <c r="AE188" s="1">
        <v>0.56</v>
      </c>
      <c r="AF188" s="1">
        <v>0.7</v>
      </c>
      <c r="AG188" s="1">
        <v>0.7</v>
      </c>
      <c r="AH188" s="1">
        <v>0.8</v>
      </c>
      <c r="AI188" s="1">
        <v>0.77</v>
      </c>
      <c r="AJ188" s="1">
        <v>0.7</v>
      </c>
      <c r="AK188" s="1">
        <v>0.77</v>
      </c>
      <c r="AL188" s="1">
        <v>0.73</v>
      </c>
      <c r="AM188" s="1">
        <v>0.77</v>
      </c>
      <c r="AN188" s="1">
        <v>0.73</v>
      </c>
      <c r="AO188" s="1">
        <v>0.73</v>
      </c>
      <c r="AP188" s="1">
        <v>0.69</v>
      </c>
      <c r="AQ188" s="1">
        <v>0.59</v>
      </c>
      <c r="AR188" s="1">
        <v>0.73</v>
      </c>
      <c r="AS188" s="1">
        <v>0.69</v>
      </c>
      <c r="AT188" s="1">
        <v>0.79</v>
      </c>
      <c r="AU188" s="1">
        <v>0.73</v>
      </c>
      <c r="AV188" s="1">
        <v>0.73</v>
      </c>
      <c r="AW188" s="1">
        <v>0.76</v>
      </c>
      <c r="AX188" s="1">
        <v>0.69</v>
      </c>
      <c r="AY188" s="1">
        <v>0.79</v>
      </c>
      <c r="AZ188" s="1">
        <v>0.73</v>
      </c>
      <c r="BA188" s="1">
        <v>0.46</v>
      </c>
      <c r="BB188" s="1">
        <v>0.44</v>
      </c>
      <c r="BC188" s="1">
        <v>0.2</v>
      </c>
    </row>
    <row r="189" spans="7:57" s="27" customFormat="1" ht="12">
      <c r="G189" s="28" t="str">
        <f>+E188&amp;B188&amp;C188</f>
        <v>DUDEK       subtotal =</v>
      </c>
      <c r="H189" s="29">
        <f>SUM(H186:H188)</f>
        <v>36.190000000000005</v>
      </c>
      <c r="I189" s="29">
        <f aca="true" t="shared" si="46" ref="I189:BD189">SUM(I186:I188)</f>
        <v>0.83</v>
      </c>
      <c r="J189" s="29">
        <f t="shared" si="46"/>
        <v>0.83</v>
      </c>
      <c r="K189" s="29">
        <f t="shared" si="46"/>
        <v>0.87</v>
      </c>
      <c r="L189" s="29">
        <f t="shared" si="46"/>
        <v>0.83</v>
      </c>
      <c r="M189" s="29">
        <f t="shared" si="46"/>
        <v>0.83</v>
      </c>
      <c r="N189" s="29">
        <f t="shared" si="46"/>
        <v>0.87</v>
      </c>
      <c r="O189" s="29">
        <f t="shared" si="46"/>
        <v>0.83</v>
      </c>
      <c r="P189" s="29">
        <f t="shared" si="46"/>
        <v>0.83</v>
      </c>
      <c r="Q189" s="29">
        <f t="shared" si="46"/>
        <v>0.85</v>
      </c>
      <c r="R189" s="29">
        <f t="shared" si="46"/>
        <v>0.67</v>
      </c>
      <c r="S189" s="29">
        <f t="shared" si="46"/>
        <v>0.63</v>
      </c>
      <c r="T189" s="29">
        <f t="shared" si="46"/>
        <v>0.78</v>
      </c>
      <c r="U189" s="29">
        <f t="shared" si="46"/>
        <v>0.74</v>
      </c>
      <c r="V189" s="29">
        <f t="shared" si="46"/>
        <v>0.81</v>
      </c>
      <c r="W189" s="29">
        <f t="shared" si="46"/>
        <v>0.81</v>
      </c>
      <c r="X189" s="29">
        <f t="shared" si="46"/>
        <v>0.74</v>
      </c>
      <c r="Y189" s="29">
        <f t="shared" si="46"/>
        <v>0.81</v>
      </c>
      <c r="Z189" s="29">
        <f t="shared" si="46"/>
        <v>0.81</v>
      </c>
      <c r="AA189" s="29">
        <f t="shared" si="46"/>
        <v>0.78</v>
      </c>
      <c r="AB189" s="29">
        <f t="shared" si="46"/>
        <v>0.78</v>
      </c>
      <c r="AC189" s="29">
        <f t="shared" si="46"/>
        <v>0.77</v>
      </c>
      <c r="AD189" s="29">
        <f t="shared" si="46"/>
        <v>0.66</v>
      </c>
      <c r="AE189" s="29">
        <f t="shared" si="46"/>
        <v>0.56</v>
      </c>
      <c r="AF189" s="29">
        <f t="shared" si="46"/>
        <v>0.7</v>
      </c>
      <c r="AG189" s="29">
        <f t="shared" si="46"/>
        <v>0.7</v>
      </c>
      <c r="AH189" s="29">
        <f t="shared" si="46"/>
        <v>0.8</v>
      </c>
      <c r="AI189" s="29">
        <f t="shared" si="46"/>
        <v>0.77</v>
      </c>
      <c r="AJ189" s="29">
        <f t="shared" si="46"/>
        <v>0.97</v>
      </c>
      <c r="AK189" s="29">
        <f t="shared" si="46"/>
        <v>1.06</v>
      </c>
      <c r="AL189" s="29">
        <f t="shared" si="46"/>
        <v>0.77</v>
      </c>
      <c r="AM189" s="29">
        <f t="shared" si="46"/>
        <v>0.77</v>
      </c>
      <c r="AN189" s="29">
        <f t="shared" si="46"/>
        <v>0.73</v>
      </c>
      <c r="AO189" s="29">
        <f t="shared" si="46"/>
        <v>1.13</v>
      </c>
      <c r="AP189" s="29">
        <f t="shared" si="46"/>
        <v>0.94</v>
      </c>
      <c r="AQ189" s="29">
        <f t="shared" si="46"/>
        <v>0.77</v>
      </c>
      <c r="AR189" s="29">
        <f t="shared" si="46"/>
        <v>0.8999999999999999</v>
      </c>
      <c r="AS189" s="29">
        <f t="shared" si="46"/>
        <v>0.7699999999999999</v>
      </c>
      <c r="AT189" s="29">
        <f t="shared" si="46"/>
        <v>0.87</v>
      </c>
      <c r="AU189" s="29">
        <f t="shared" si="46"/>
        <v>0.82</v>
      </c>
      <c r="AV189" s="29">
        <f t="shared" si="46"/>
        <v>0.73</v>
      </c>
      <c r="AW189" s="29">
        <f t="shared" si="46"/>
        <v>0.76</v>
      </c>
      <c r="AX189" s="29">
        <f t="shared" si="46"/>
        <v>0.69</v>
      </c>
      <c r="AY189" s="29">
        <f t="shared" si="46"/>
        <v>0.79</v>
      </c>
      <c r="AZ189" s="29">
        <f t="shared" si="46"/>
        <v>0.73</v>
      </c>
      <c r="BA189" s="29">
        <f t="shared" si="46"/>
        <v>0.46</v>
      </c>
      <c r="BB189" s="29">
        <f t="shared" si="46"/>
        <v>0.44</v>
      </c>
      <c r="BC189" s="29">
        <f t="shared" si="46"/>
        <v>0.2</v>
      </c>
      <c r="BD189" s="29">
        <f t="shared" si="46"/>
        <v>0</v>
      </c>
      <c r="BE189" s="30"/>
    </row>
    <row r="190" spans="2:32" ht="11.25">
      <c r="B190" s="1" t="s">
        <v>223</v>
      </c>
      <c r="C190" s="1" t="s">
        <v>224</v>
      </c>
      <c r="D190" s="1" t="s">
        <v>114</v>
      </c>
      <c r="E190" s="1" t="s">
        <v>146</v>
      </c>
      <c r="F190" s="1" t="s">
        <v>147</v>
      </c>
      <c r="G190" s="1" t="s">
        <v>32</v>
      </c>
      <c r="H190" s="1">
        <f>SUM(I190:BC190)</f>
        <v>7.610000000000001</v>
      </c>
      <c r="R190" s="1">
        <v>0.48</v>
      </c>
      <c r="S190" s="1">
        <v>0.71</v>
      </c>
      <c r="T190" s="1">
        <v>0.64</v>
      </c>
      <c r="U190" s="1">
        <v>0.53</v>
      </c>
      <c r="V190" s="1">
        <v>0.45</v>
      </c>
      <c r="W190" s="1">
        <v>0.59</v>
      </c>
      <c r="X190" s="1">
        <v>0.53</v>
      </c>
      <c r="Y190" s="1">
        <v>0.59</v>
      </c>
      <c r="Z190" s="1">
        <v>0.52</v>
      </c>
      <c r="AA190" s="1">
        <v>0.49</v>
      </c>
      <c r="AB190" s="1">
        <v>0.56</v>
      </c>
      <c r="AC190" s="1">
        <v>0.59</v>
      </c>
      <c r="AD190" s="1">
        <v>0.31</v>
      </c>
      <c r="AE190" s="1">
        <v>0.43</v>
      </c>
      <c r="AF190" s="1">
        <v>0.19</v>
      </c>
    </row>
    <row r="191" spans="7:57" s="27" customFormat="1" ht="12">
      <c r="G191" s="28" t="str">
        <f>+E190&amp;B190&amp;C190</f>
        <v>GENTILE     subtotal =</v>
      </c>
      <c r="H191" s="29">
        <f>SUM(H190)</f>
        <v>7.610000000000001</v>
      </c>
      <c r="I191" s="29">
        <f aca="true" t="shared" si="47" ref="I191:BD191">SUM(I190)</f>
        <v>0</v>
      </c>
      <c r="J191" s="29">
        <f t="shared" si="47"/>
        <v>0</v>
      </c>
      <c r="K191" s="29">
        <f t="shared" si="47"/>
        <v>0</v>
      </c>
      <c r="L191" s="29">
        <f t="shared" si="47"/>
        <v>0</v>
      </c>
      <c r="M191" s="29">
        <f t="shared" si="47"/>
        <v>0</v>
      </c>
      <c r="N191" s="29">
        <f t="shared" si="47"/>
        <v>0</v>
      </c>
      <c r="O191" s="29">
        <f t="shared" si="47"/>
        <v>0</v>
      </c>
      <c r="P191" s="29">
        <f t="shared" si="47"/>
        <v>0</v>
      </c>
      <c r="Q191" s="29">
        <f t="shared" si="47"/>
        <v>0</v>
      </c>
      <c r="R191" s="29">
        <f t="shared" si="47"/>
        <v>0.48</v>
      </c>
      <c r="S191" s="29">
        <f t="shared" si="47"/>
        <v>0.71</v>
      </c>
      <c r="T191" s="29">
        <f t="shared" si="47"/>
        <v>0.64</v>
      </c>
      <c r="U191" s="29">
        <f t="shared" si="47"/>
        <v>0.53</v>
      </c>
      <c r="V191" s="29">
        <f t="shared" si="47"/>
        <v>0.45</v>
      </c>
      <c r="W191" s="29">
        <f t="shared" si="47"/>
        <v>0.59</v>
      </c>
      <c r="X191" s="29">
        <f t="shared" si="47"/>
        <v>0.53</v>
      </c>
      <c r="Y191" s="29">
        <f t="shared" si="47"/>
        <v>0.59</v>
      </c>
      <c r="Z191" s="29">
        <f t="shared" si="47"/>
        <v>0.52</v>
      </c>
      <c r="AA191" s="29">
        <f t="shared" si="47"/>
        <v>0.49</v>
      </c>
      <c r="AB191" s="29">
        <f t="shared" si="47"/>
        <v>0.56</v>
      </c>
      <c r="AC191" s="29">
        <f t="shared" si="47"/>
        <v>0.59</v>
      </c>
      <c r="AD191" s="29">
        <f t="shared" si="47"/>
        <v>0.31</v>
      </c>
      <c r="AE191" s="29">
        <f t="shared" si="47"/>
        <v>0.43</v>
      </c>
      <c r="AF191" s="29">
        <f t="shared" si="47"/>
        <v>0.19</v>
      </c>
      <c r="AG191" s="29">
        <f t="shared" si="47"/>
        <v>0</v>
      </c>
      <c r="AH191" s="29">
        <f t="shared" si="47"/>
        <v>0</v>
      </c>
      <c r="AI191" s="29">
        <f t="shared" si="47"/>
        <v>0</v>
      </c>
      <c r="AJ191" s="29">
        <f t="shared" si="47"/>
        <v>0</v>
      </c>
      <c r="AK191" s="29">
        <f t="shared" si="47"/>
        <v>0</v>
      </c>
      <c r="AL191" s="29">
        <f t="shared" si="47"/>
        <v>0</v>
      </c>
      <c r="AM191" s="29">
        <f t="shared" si="47"/>
        <v>0</v>
      </c>
      <c r="AN191" s="29">
        <f t="shared" si="47"/>
        <v>0</v>
      </c>
      <c r="AO191" s="29">
        <f t="shared" si="47"/>
        <v>0</v>
      </c>
      <c r="AP191" s="29">
        <f t="shared" si="47"/>
        <v>0</v>
      </c>
      <c r="AQ191" s="29">
        <f t="shared" si="47"/>
        <v>0</v>
      </c>
      <c r="AR191" s="29">
        <f t="shared" si="47"/>
        <v>0</v>
      </c>
      <c r="AS191" s="29">
        <f t="shared" si="47"/>
        <v>0</v>
      </c>
      <c r="AT191" s="29">
        <f t="shared" si="47"/>
        <v>0</v>
      </c>
      <c r="AU191" s="29">
        <f t="shared" si="47"/>
        <v>0</v>
      </c>
      <c r="AV191" s="29">
        <f t="shared" si="47"/>
        <v>0</v>
      </c>
      <c r="AW191" s="29">
        <f t="shared" si="47"/>
        <v>0</v>
      </c>
      <c r="AX191" s="29">
        <f t="shared" si="47"/>
        <v>0</v>
      </c>
      <c r="AY191" s="29">
        <f t="shared" si="47"/>
        <v>0</v>
      </c>
      <c r="AZ191" s="29">
        <f t="shared" si="47"/>
        <v>0</v>
      </c>
      <c r="BA191" s="29">
        <f t="shared" si="47"/>
        <v>0</v>
      </c>
      <c r="BB191" s="29">
        <f t="shared" si="47"/>
        <v>0</v>
      </c>
      <c r="BC191" s="29">
        <f t="shared" si="47"/>
        <v>0</v>
      </c>
      <c r="BD191" s="29">
        <f t="shared" si="47"/>
        <v>0</v>
      </c>
      <c r="BE191" s="30"/>
    </row>
    <row r="192" spans="2:35" ht="11.25">
      <c r="B192" s="1" t="s">
        <v>223</v>
      </c>
      <c r="C192" s="1" t="s">
        <v>224</v>
      </c>
      <c r="D192" s="1" t="s">
        <v>114</v>
      </c>
      <c r="E192" s="1" t="s">
        <v>165</v>
      </c>
      <c r="F192" s="1" t="s">
        <v>166</v>
      </c>
      <c r="G192" s="1" t="s">
        <v>44</v>
      </c>
      <c r="H192" s="1">
        <f>SUM(I192:BC192)</f>
        <v>0.26</v>
      </c>
      <c r="AC192" s="1">
        <v>0.07</v>
      </c>
      <c r="AD192" s="1">
        <v>0.06</v>
      </c>
      <c r="AH192" s="1">
        <v>0.1</v>
      </c>
      <c r="AI192" s="1">
        <v>0.03</v>
      </c>
    </row>
    <row r="193" spans="2:41" ht="11.25">
      <c r="B193" s="1" t="s">
        <v>223</v>
      </c>
      <c r="C193" s="1" t="s">
        <v>224</v>
      </c>
      <c r="D193" s="1" t="s">
        <v>114</v>
      </c>
      <c r="E193" s="1" t="s">
        <v>165</v>
      </c>
      <c r="F193" s="1" t="s">
        <v>166</v>
      </c>
      <c r="G193" s="1" t="s">
        <v>34</v>
      </c>
      <c r="H193" s="1">
        <f>SUM(I193:BC193)</f>
        <v>1.07</v>
      </c>
      <c r="V193" s="1">
        <v>0.22</v>
      </c>
      <c r="W193" s="1">
        <v>0.21</v>
      </c>
      <c r="X193" s="1">
        <v>0.2</v>
      </c>
      <c r="Y193" s="1">
        <v>0.17</v>
      </c>
      <c r="AL193" s="1">
        <v>0.09</v>
      </c>
      <c r="AM193" s="1">
        <v>0.09</v>
      </c>
      <c r="AN193" s="1">
        <v>0.09</v>
      </c>
      <c r="AO193" s="1">
        <v>0</v>
      </c>
    </row>
    <row r="194" spans="2:35" ht="11.25">
      <c r="B194" s="1" t="s">
        <v>223</v>
      </c>
      <c r="C194" s="1" t="s">
        <v>224</v>
      </c>
      <c r="D194" s="1" t="s">
        <v>114</v>
      </c>
      <c r="E194" s="1" t="s">
        <v>165</v>
      </c>
      <c r="F194" s="1" t="s">
        <v>166</v>
      </c>
      <c r="G194" s="1" t="s">
        <v>43</v>
      </c>
      <c r="H194" s="1">
        <f>SUM(I194:BC194)</f>
        <v>5.249999999999999</v>
      </c>
      <c r="I194" s="1">
        <v>0.96</v>
      </c>
      <c r="J194" s="1">
        <v>0.69</v>
      </c>
      <c r="K194" s="1">
        <v>0.66</v>
      </c>
      <c r="L194" s="1">
        <v>0.21</v>
      </c>
      <c r="M194" s="1">
        <v>0.11</v>
      </c>
      <c r="N194" s="1">
        <v>0.12</v>
      </c>
      <c r="O194" s="1">
        <v>0.16</v>
      </c>
      <c r="P194" s="1">
        <v>0.17</v>
      </c>
      <c r="Q194" s="1">
        <v>1.18</v>
      </c>
      <c r="R194" s="1">
        <v>0.1</v>
      </c>
      <c r="S194" s="1">
        <v>0.27</v>
      </c>
      <c r="T194" s="1">
        <v>0.16</v>
      </c>
      <c r="AC194" s="1">
        <v>0.05</v>
      </c>
      <c r="AD194" s="1">
        <v>0.07</v>
      </c>
      <c r="AE194" s="1">
        <v>0.06</v>
      </c>
      <c r="AF194" s="1">
        <v>0.07</v>
      </c>
      <c r="AG194" s="1">
        <v>0.07</v>
      </c>
      <c r="AH194" s="1">
        <v>0.08</v>
      </c>
      <c r="AI194" s="1">
        <v>0.06</v>
      </c>
    </row>
    <row r="195" spans="7:57" s="27" customFormat="1" ht="12">
      <c r="G195" s="28" t="str">
        <f>+E194&amp;B194&amp;C194</f>
        <v>LABIK       subtotal =</v>
      </c>
      <c r="H195" s="29">
        <f>SUM(H192:H194)</f>
        <v>6.579999999999999</v>
      </c>
      <c r="I195" s="29">
        <f aca="true" t="shared" si="48" ref="I195:BD195">SUM(I192:I194)</f>
        <v>0.96</v>
      </c>
      <c r="J195" s="29">
        <f t="shared" si="48"/>
        <v>0.69</v>
      </c>
      <c r="K195" s="29">
        <f t="shared" si="48"/>
        <v>0.66</v>
      </c>
      <c r="L195" s="29">
        <f t="shared" si="48"/>
        <v>0.21</v>
      </c>
      <c r="M195" s="29">
        <f t="shared" si="48"/>
        <v>0.11</v>
      </c>
      <c r="N195" s="29">
        <f t="shared" si="48"/>
        <v>0.12</v>
      </c>
      <c r="O195" s="29">
        <f t="shared" si="48"/>
        <v>0.16</v>
      </c>
      <c r="P195" s="29">
        <f t="shared" si="48"/>
        <v>0.17</v>
      </c>
      <c r="Q195" s="29">
        <f t="shared" si="48"/>
        <v>1.18</v>
      </c>
      <c r="R195" s="29">
        <f t="shared" si="48"/>
        <v>0.1</v>
      </c>
      <c r="S195" s="29">
        <f t="shared" si="48"/>
        <v>0.27</v>
      </c>
      <c r="T195" s="29">
        <f t="shared" si="48"/>
        <v>0.16</v>
      </c>
      <c r="U195" s="29">
        <f t="shared" si="48"/>
        <v>0</v>
      </c>
      <c r="V195" s="29">
        <f t="shared" si="48"/>
        <v>0.22</v>
      </c>
      <c r="W195" s="29">
        <f t="shared" si="48"/>
        <v>0.21</v>
      </c>
      <c r="X195" s="29">
        <f t="shared" si="48"/>
        <v>0.2</v>
      </c>
      <c r="Y195" s="29">
        <f t="shared" si="48"/>
        <v>0.17</v>
      </c>
      <c r="Z195" s="29">
        <f t="shared" si="48"/>
        <v>0</v>
      </c>
      <c r="AA195" s="29">
        <f t="shared" si="48"/>
        <v>0</v>
      </c>
      <c r="AB195" s="29">
        <f t="shared" si="48"/>
        <v>0</v>
      </c>
      <c r="AC195" s="29">
        <f t="shared" si="48"/>
        <v>0.12000000000000001</v>
      </c>
      <c r="AD195" s="29">
        <f t="shared" si="48"/>
        <v>0.13</v>
      </c>
      <c r="AE195" s="29">
        <f t="shared" si="48"/>
        <v>0.06</v>
      </c>
      <c r="AF195" s="29">
        <f t="shared" si="48"/>
        <v>0.07</v>
      </c>
      <c r="AG195" s="29">
        <f t="shared" si="48"/>
        <v>0.07</v>
      </c>
      <c r="AH195" s="29">
        <f t="shared" si="48"/>
        <v>0.18</v>
      </c>
      <c r="AI195" s="29">
        <f t="shared" si="48"/>
        <v>0.09</v>
      </c>
      <c r="AJ195" s="29">
        <f t="shared" si="48"/>
        <v>0</v>
      </c>
      <c r="AK195" s="29">
        <f t="shared" si="48"/>
        <v>0</v>
      </c>
      <c r="AL195" s="29">
        <f t="shared" si="48"/>
        <v>0.09</v>
      </c>
      <c r="AM195" s="29">
        <f t="shared" si="48"/>
        <v>0.09</v>
      </c>
      <c r="AN195" s="29">
        <f t="shared" si="48"/>
        <v>0.09</v>
      </c>
      <c r="AO195" s="29">
        <f t="shared" si="48"/>
        <v>0</v>
      </c>
      <c r="AP195" s="29">
        <f t="shared" si="48"/>
        <v>0</v>
      </c>
      <c r="AQ195" s="29">
        <f t="shared" si="48"/>
        <v>0</v>
      </c>
      <c r="AR195" s="29">
        <f t="shared" si="48"/>
        <v>0</v>
      </c>
      <c r="AS195" s="29">
        <f t="shared" si="48"/>
        <v>0</v>
      </c>
      <c r="AT195" s="29">
        <f t="shared" si="48"/>
        <v>0</v>
      </c>
      <c r="AU195" s="29">
        <f t="shared" si="48"/>
        <v>0</v>
      </c>
      <c r="AV195" s="29">
        <f t="shared" si="48"/>
        <v>0</v>
      </c>
      <c r="AW195" s="29">
        <f t="shared" si="48"/>
        <v>0</v>
      </c>
      <c r="AX195" s="29">
        <f t="shared" si="48"/>
        <v>0</v>
      </c>
      <c r="AY195" s="29">
        <f t="shared" si="48"/>
        <v>0</v>
      </c>
      <c r="AZ195" s="29">
        <f t="shared" si="48"/>
        <v>0</v>
      </c>
      <c r="BA195" s="29">
        <f t="shared" si="48"/>
        <v>0</v>
      </c>
      <c r="BB195" s="29">
        <f t="shared" si="48"/>
        <v>0</v>
      </c>
      <c r="BC195" s="29">
        <f t="shared" si="48"/>
        <v>0</v>
      </c>
      <c r="BD195" s="29">
        <f t="shared" si="48"/>
        <v>0</v>
      </c>
      <c r="BE195" s="30"/>
    </row>
    <row r="196" spans="2:16" ht="11.25">
      <c r="B196" s="1" t="s">
        <v>223</v>
      </c>
      <c r="C196" s="1" t="s">
        <v>224</v>
      </c>
      <c r="D196" s="1" t="s">
        <v>114</v>
      </c>
      <c r="E196" s="1" t="s">
        <v>167</v>
      </c>
      <c r="F196" s="1" t="s">
        <v>168</v>
      </c>
      <c r="G196" s="1" t="s">
        <v>18</v>
      </c>
      <c r="H196" s="1">
        <f>SUM(I196:BC196)</f>
        <v>3.6400000000000006</v>
      </c>
      <c r="I196" s="1">
        <v>0.45</v>
      </c>
      <c r="J196" s="1">
        <v>0.45</v>
      </c>
      <c r="K196" s="1">
        <v>0.47</v>
      </c>
      <c r="L196" s="1">
        <v>0.45</v>
      </c>
      <c r="M196" s="1">
        <v>0.45</v>
      </c>
      <c r="N196" s="1">
        <v>0.47</v>
      </c>
      <c r="O196" s="1">
        <v>0.45</v>
      </c>
      <c r="P196" s="1">
        <v>0.45</v>
      </c>
    </row>
    <row r="197" spans="7:57" s="27" customFormat="1" ht="12">
      <c r="G197" s="28" t="str">
        <f>+E196&amp;B196&amp;C196</f>
        <v>LANGISH     subtotal =</v>
      </c>
      <c r="H197" s="29">
        <f>SUM(H196)</f>
        <v>3.6400000000000006</v>
      </c>
      <c r="I197" s="29">
        <f aca="true" t="shared" si="49" ref="I197:BD197">SUM(I196)</f>
        <v>0.45</v>
      </c>
      <c r="J197" s="29">
        <f t="shared" si="49"/>
        <v>0.45</v>
      </c>
      <c r="K197" s="29">
        <f t="shared" si="49"/>
        <v>0.47</v>
      </c>
      <c r="L197" s="29">
        <f t="shared" si="49"/>
        <v>0.45</v>
      </c>
      <c r="M197" s="29">
        <f t="shared" si="49"/>
        <v>0.45</v>
      </c>
      <c r="N197" s="29">
        <f t="shared" si="49"/>
        <v>0.47</v>
      </c>
      <c r="O197" s="29">
        <f t="shared" si="49"/>
        <v>0.45</v>
      </c>
      <c r="P197" s="29">
        <f t="shared" si="49"/>
        <v>0.45</v>
      </c>
      <c r="Q197" s="29">
        <f t="shared" si="49"/>
        <v>0</v>
      </c>
      <c r="R197" s="29">
        <f t="shared" si="49"/>
        <v>0</v>
      </c>
      <c r="S197" s="29">
        <f t="shared" si="49"/>
        <v>0</v>
      </c>
      <c r="T197" s="29">
        <f t="shared" si="49"/>
        <v>0</v>
      </c>
      <c r="U197" s="29">
        <f t="shared" si="49"/>
        <v>0</v>
      </c>
      <c r="V197" s="29">
        <f t="shared" si="49"/>
        <v>0</v>
      </c>
      <c r="W197" s="29">
        <f t="shared" si="49"/>
        <v>0</v>
      </c>
      <c r="X197" s="29">
        <f t="shared" si="49"/>
        <v>0</v>
      </c>
      <c r="Y197" s="29">
        <f t="shared" si="49"/>
        <v>0</v>
      </c>
      <c r="Z197" s="29">
        <f t="shared" si="49"/>
        <v>0</v>
      </c>
      <c r="AA197" s="29">
        <f t="shared" si="49"/>
        <v>0</v>
      </c>
      <c r="AB197" s="29">
        <f t="shared" si="49"/>
        <v>0</v>
      </c>
      <c r="AC197" s="29">
        <f t="shared" si="49"/>
        <v>0</v>
      </c>
      <c r="AD197" s="29">
        <f t="shared" si="49"/>
        <v>0</v>
      </c>
      <c r="AE197" s="29">
        <f t="shared" si="49"/>
        <v>0</v>
      </c>
      <c r="AF197" s="29">
        <f t="shared" si="49"/>
        <v>0</v>
      </c>
      <c r="AG197" s="29">
        <f t="shared" si="49"/>
        <v>0</v>
      </c>
      <c r="AH197" s="29">
        <f t="shared" si="49"/>
        <v>0</v>
      </c>
      <c r="AI197" s="29">
        <f t="shared" si="49"/>
        <v>0</v>
      </c>
      <c r="AJ197" s="29">
        <f t="shared" si="49"/>
        <v>0</v>
      </c>
      <c r="AK197" s="29">
        <f t="shared" si="49"/>
        <v>0</v>
      </c>
      <c r="AL197" s="29">
        <f t="shared" si="49"/>
        <v>0</v>
      </c>
      <c r="AM197" s="29">
        <f t="shared" si="49"/>
        <v>0</v>
      </c>
      <c r="AN197" s="29">
        <f t="shared" si="49"/>
        <v>0</v>
      </c>
      <c r="AO197" s="29">
        <f t="shared" si="49"/>
        <v>0</v>
      </c>
      <c r="AP197" s="29">
        <f t="shared" si="49"/>
        <v>0</v>
      </c>
      <c r="AQ197" s="29">
        <f t="shared" si="49"/>
        <v>0</v>
      </c>
      <c r="AR197" s="29">
        <f t="shared" si="49"/>
        <v>0</v>
      </c>
      <c r="AS197" s="29">
        <f t="shared" si="49"/>
        <v>0</v>
      </c>
      <c r="AT197" s="29">
        <f t="shared" si="49"/>
        <v>0</v>
      </c>
      <c r="AU197" s="29">
        <f t="shared" si="49"/>
        <v>0</v>
      </c>
      <c r="AV197" s="29">
        <f t="shared" si="49"/>
        <v>0</v>
      </c>
      <c r="AW197" s="29">
        <f t="shared" si="49"/>
        <v>0</v>
      </c>
      <c r="AX197" s="29">
        <f t="shared" si="49"/>
        <v>0</v>
      </c>
      <c r="AY197" s="29">
        <f t="shared" si="49"/>
        <v>0</v>
      </c>
      <c r="AZ197" s="29">
        <f t="shared" si="49"/>
        <v>0</v>
      </c>
      <c r="BA197" s="29">
        <f t="shared" si="49"/>
        <v>0</v>
      </c>
      <c r="BB197" s="29">
        <f t="shared" si="49"/>
        <v>0</v>
      </c>
      <c r="BC197" s="29">
        <f t="shared" si="49"/>
        <v>0</v>
      </c>
      <c r="BD197" s="29">
        <f t="shared" si="49"/>
        <v>0</v>
      </c>
      <c r="BE197" s="30"/>
    </row>
    <row r="198" spans="2:27" ht="11.25">
      <c r="B198" s="1" t="s">
        <v>223</v>
      </c>
      <c r="C198" s="1" t="s">
        <v>224</v>
      </c>
      <c r="D198" s="1" t="s">
        <v>114</v>
      </c>
      <c r="E198" s="1" t="s">
        <v>189</v>
      </c>
      <c r="F198" s="1" t="s">
        <v>190</v>
      </c>
      <c r="G198" s="1" t="s">
        <v>50</v>
      </c>
      <c r="H198" s="1">
        <f aca="true" t="shared" si="50" ref="H198:H203">SUM(I198:BC198)</f>
        <v>0.29</v>
      </c>
      <c r="L198" s="1">
        <v>0.01</v>
      </c>
      <c r="M198" s="1">
        <v>0.02</v>
      </c>
      <c r="N198" s="1">
        <v>0.02</v>
      </c>
      <c r="O198" s="1">
        <v>0.02</v>
      </c>
      <c r="P198" s="1">
        <v>0.02</v>
      </c>
      <c r="Q198" s="1">
        <v>0.02</v>
      </c>
      <c r="R198" s="1">
        <v>0.02</v>
      </c>
      <c r="S198" s="1">
        <v>0.02</v>
      </c>
      <c r="T198" s="1">
        <v>0.02</v>
      </c>
      <c r="U198" s="1">
        <v>0.02</v>
      </c>
      <c r="V198" s="1">
        <v>0.02</v>
      </c>
      <c r="W198" s="1">
        <v>0.02</v>
      </c>
      <c r="X198" s="1">
        <v>0.02</v>
      </c>
      <c r="Y198" s="1">
        <v>0.02</v>
      </c>
      <c r="Z198" s="1">
        <v>0.02</v>
      </c>
      <c r="AA198" s="1">
        <v>0</v>
      </c>
    </row>
    <row r="199" spans="2:21" ht="11.25">
      <c r="B199" s="1" t="s">
        <v>223</v>
      </c>
      <c r="C199" s="1" t="s">
        <v>224</v>
      </c>
      <c r="D199" s="1" t="s">
        <v>114</v>
      </c>
      <c r="E199" s="1" t="s">
        <v>189</v>
      </c>
      <c r="F199" s="1" t="s">
        <v>190</v>
      </c>
      <c r="G199" s="1" t="s">
        <v>51</v>
      </c>
      <c r="H199" s="1">
        <f t="shared" si="50"/>
        <v>0.51</v>
      </c>
      <c r="P199" s="1">
        <v>0.09</v>
      </c>
      <c r="Q199" s="1">
        <v>0.1</v>
      </c>
      <c r="R199" s="1">
        <v>0.08</v>
      </c>
      <c r="S199" s="1">
        <v>0.07</v>
      </c>
      <c r="T199" s="1">
        <v>0.09</v>
      </c>
      <c r="U199" s="1">
        <v>0.08</v>
      </c>
    </row>
    <row r="200" spans="2:53" ht="11.25">
      <c r="B200" s="1" t="s">
        <v>223</v>
      </c>
      <c r="C200" s="1" t="s">
        <v>224</v>
      </c>
      <c r="D200" s="1" t="s">
        <v>114</v>
      </c>
      <c r="E200" s="1" t="s">
        <v>189</v>
      </c>
      <c r="F200" s="1" t="s">
        <v>190</v>
      </c>
      <c r="G200" s="1" t="s">
        <v>47</v>
      </c>
      <c r="H200" s="1">
        <f t="shared" si="50"/>
        <v>0.5500000000000003</v>
      </c>
      <c r="AF200" s="1">
        <v>0.01</v>
      </c>
      <c r="AG200" s="1">
        <v>0.02</v>
      </c>
      <c r="AH200" s="1">
        <v>0.03</v>
      </c>
      <c r="AI200" s="1">
        <v>0.03</v>
      </c>
      <c r="AJ200" s="1">
        <v>0.02</v>
      </c>
      <c r="AK200" s="1">
        <v>0.03</v>
      </c>
      <c r="AL200" s="1">
        <v>0.03</v>
      </c>
      <c r="AM200" s="1">
        <v>0.03</v>
      </c>
      <c r="AN200" s="1">
        <v>0.03</v>
      </c>
      <c r="AO200" s="1">
        <v>0.03</v>
      </c>
      <c r="AP200" s="1">
        <v>0.02</v>
      </c>
      <c r="AQ200" s="1">
        <v>0.02</v>
      </c>
      <c r="AR200" s="1">
        <v>0.03</v>
      </c>
      <c r="AS200" s="1">
        <v>0.02</v>
      </c>
      <c r="AT200" s="1">
        <v>0.03</v>
      </c>
      <c r="AU200" s="1">
        <v>0.03</v>
      </c>
      <c r="AV200" s="1">
        <v>0.03</v>
      </c>
      <c r="AW200" s="1">
        <v>0.03</v>
      </c>
      <c r="AX200" s="1">
        <v>0.02</v>
      </c>
      <c r="AY200" s="1">
        <v>0.03</v>
      </c>
      <c r="AZ200" s="1">
        <v>0.03</v>
      </c>
      <c r="BA200" s="1">
        <v>0</v>
      </c>
    </row>
    <row r="201" spans="2:30" ht="11.25">
      <c r="B201" s="1" t="s">
        <v>223</v>
      </c>
      <c r="C201" s="1" t="s">
        <v>224</v>
      </c>
      <c r="D201" s="1" t="s">
        <v>114</v>
      </c>
      <c r="E201" s="1" t="s">
        <v>189</v>
      </c>
      <c r="F201" s="1" t="s">
        <v>190</v>
      </c>
      <c r="G201" s="1" t="s">
        <v>52</v>
      </c>
      <c r="H201" s="1">
        <f t="shared" si="50"/>
        <v>0.7999999999999999</v>
      </c>
      <c r="O201" s="1">
        <v>0.06</v>
      </c>
      <c r="P201" s="1">
        <v>0.15</v>
      </c>
      <c r="AB201" s="1">
        <v>0.27</v>
      </c>
      <c r="AC201" s="1">
        <v>0.23</v>
      </c>
      <c r="AD201" s="1">
        <v>0.09</v>
      </c>
    </row>
    <row r="202" spans="2:44" ht="11.25">
      <c r="B202" s="1" t="s">
        <v>223</v>
      </c>
      <c r="C202" s="1" t="s">
        <v>224</v>
      </c>
      <c r="D202" s="1" t="s">
        <v>114</v>
      </c>
      <c r="E202" s="1" t="s">
        <v>189</v>
      </c>
      <c r="F202" s="1" t="s">
        <v>190</v>
      </c>
      <c r="G202" s="1" t="s">
        <v>53</v>
      </c>
      <c r="H202" s="1">
        <f t="shared" si="50"/>
        <v>2.150000000000001</v>
      </c>
      <c r="I202" s="1">
        <v>0.31</v>
      </c>
      <c r="J202" s="1">
        <v>0.05</v>
      </c>
      <c r="K202" s="1">
        <v>0.06</v>
      </c>
      <c r="L202" s="1">
        <v>0.05</v>
      </c>
      <c r="M202" s="1">
        <v>0.05</v>
      </c>
      <c r="N202" s="1">
        <v>0.06</v>
      </c>
      <c r="O202" s="1">
        <v>0.05</v>
      </c>
      <c r="P202" s="1">
        <v>0.05</v>
      </c>
      <c r="Q202" s="1">
        <v>0.06</v>
      </c>
      <c r="R202" s="1">
        <v>0.05</v>
      </c>
      <c r="S202" s="1">
        <v>0.04</v>
      </c>
      <c r="T202" s="1">
        <v>0.05</v>
      </c>
      <c r="U202" s="1">
        <v>0.05</v>
      </c>
      <c r="V202" s="1">
        <v>0.06</v>
      </c>
      <c r="W202" s="1">
        <v>0.06</v>
      </c>
      <c r="X202" s="1">
        <v>0.05</v>
      </c>
      <c r="Y202" s="1">
        <v>0.06</v>
      </c>
      <c r="Z202" s="1">
        <v>0.06</v>
      </c>
      <c r="AA202" s="1">
        <v>0.05</v>
      </c>
      <c r="AB202" s="1">
        <v>0.05</v>
      </c>
      <c r="AC202" s="1">
        <v>0.06</v>
      </c>
      <c r="AD202" s="1">
        <v>0.05</v>
      </c>
      <c r="AE202" s="1">
        <v>0.04</v>
      </c>
      <c r="AF202" s="1">
        <v>0.05</v>
      </c>
      <c r="AG202" s="1">
        <v>0.05</v>
      </c>
      <c r="AH202" s="1">
        <v>0.06</v>
      </c>
      <c r="AI202" s="1">
        <v>0.06</v>
      </c>
      <c r="AJ202" s="1">
        <v>0.05</v>
      </c>
      <c r="AK202" s="1">
        <v>0.06</v>
      </c>
      <c r="AL202" s="1">
        <v>0.05</v>
      </c>
      <c r="AM202" s="1">
        <v>0.06</v>
      </c>
      <c r="AN202" s="1">
        <v>0.05</v>
      </c>
      <c r="AO202" s="1">
        <v>0.05</v>
      </c>
      <c r="AP202" s="1">
        <v>0.05</v>
      </c>
      <c r="AQ202" s="1">
        <v>0.04</v>
      </c>
      <c r="AR202" s="1">
        <v>0.05</v>
      </c>
    </row>
    <row r="203" spans="2:54" ht="11.25">
      <c r="B203" s="1" t="s">
        <v>223</v>
      </c>
      <c r="C203" s="1" t="s">
        <v>224</v>
      </c>
      <c r="D203" s="1" t="s">
        <v>114</v>
      </c>
      <c r="E203" s="1" t="s">
        <v>189</v>
      </c>
      <c r="F203" s="1" t="s">
        <v>190</v>
      </c>
      <c r="G203" s="1" t="s">
        <v>3</v>
      </c>
      <c r="H203" s="1">
        <f t="shared" si="50"/>
        <v>31.49</v>
      </c>
      <c r="I203" s="1">
        <v>0.46</v>
      </c>
      <c r="J203" s="1">
        <v>0.46</v>
      </c>
      <c r="K203" s="1">
        <v>0.48</v>
      </c>
      <c r="L203" s="1">
        <v>0.46</v>
      </c>
      <c r="M203" s="1">
        <v>0.46</v>
      </c>
      <c r="N203" s="1">
        <v>0.48</v>
      </c>
      <c r="O203" s="1">
        <v>0.46</v>
      </c>
      <c r="P203" s="1">
        <v>0.46</v>
      </c>
      <c r="Q203" s="1">
        <v>0.51</v>
      </c>
      <c r="R203" s="1">
        <v>0.4</v>
      </c>
      <c r="S203" s="1">
        <v>0.37</v>
      </c>
      <c r="T203" s="1">
        <v>0.46</v>
      </c>
      <c r="U203" s="1">
        <v>0.44</v>
      </c>
      <c r="V203" s="1">
        <v>0.48</v>
      </c>
      <c r="W203" s="1">
        <v>0.48</v>
      </c>
      <c r="X203" s="1">
        <v>0.44</v>
      </c>
      <c r="Y203" s="1">
        <v>0.48</v>
      </c>
      <c r="Z203" s="1">
        <v>0.48</v>
      </c>
      <c r="AA203" s="1">
        <v>0.46</v>
      </c>
      <c r="AB203" s="1">
        <v>0.48</v>
      </c>
      <c r="AC203" s="1">
        <v>0.48</v>
      </c>
      <c r="AD203" s="1">
        <v>0.46</v>
      </c>
      <c r="AE203" s="1">
        <v>0.51</v>
      </c>
      <c r="AF203" s="1">
        <v>0.6</v>
      </c>
      <c r="AG203" s="1">
        <v>0.88</v>
      </c>
      <c r="AH203" s="1">
        <v>1.02</v>
      </c>
      <c r="AI203" s="1">
        <v>0.97</v>
      </c>
      <c r="AJ203" s="1">
        <v>0.88</v>
      </c>
      <c r="AK203" s="1">
        <v>0.97</v>
      </c>
      <c r="AL203" s="1">
        <v>0.93</v>
      </c>
      <c r="AM203" s="1">
        <v>0.97</v>
      </c>
      <c r="AN203" s="1">
        <v>0.93</v>
      </c>
      <c r="AO203" s="1">
        <v>0.93</v>
      </c>
      <c r="AP203" s="1">
        <v>0.88</v>
      </c>
      <c r="AQ203" s="1">
        <v>0.75</v>
      </c>
      <c r="AR203" s="1">
        <v>0.93</v>
      </c>
      <c r="AS203" s="1">
        <v>0.88</v>
      </c>
      <c r="AT203" s="1">
        <v>1.02</v>
      </c>
      <c r="AU203" s="1">
        <v>0.93</v>
      </c>
      <c r="AV203" s="1">
        <v>0.93</v>
      </c>
      <c r="AW203" s="1">
        <v>0.97</v>
      </c>
      <c r="AX203" s="1">
        <v>0.88</v>
      </c>
      <c r="AY203" s="1">
        <v>1.02</v>
      </c>
      <c r="AZ203" s="1">
        <v>0.93</v>
      </c>
      <c r="BA203" s="1">
        <v>0.93</v>
      </c>
      <c r="BB203" s="1">
        <v>0.71</v>
      </c>
    </row>
    <row r="204" spans="7:57" s="27" customFormat="1" ht="12">
      <c r="G204" s="28" t="str">
        <f>+E203&amp;B203&amp;C203</f>
        <v>PERRY       subtotal =</v>
      </c>
      <c r="H204" s="29">
        <f>SUM(H198:H203)</f>
        <v>35.79</v>
      </c>
      <c r="I204" s="29">
        <f aca="true" t="shared" si="51" ref="I204:BD204">SUM(I198:I203)</f>
        <v>0.77</v>
      </c>
      <c r="J204" s="29">
        <f t="shared" si="51"/>
        <v>0.51</v>
      </c>
      <c r="K204" s="29">
        <f t="shared" si="51"/>
        <v>0.54</v>
      </c>
      <c r="L204" s="29">
        <f t="shared" si="51"/>
        <v>0.52</v>
      </c>
      <c r="M204" s="29">
        <f t="shared" si="51"/>
        <v>0.53</v>
      </c>
      <c r="N204" s="29">
        <f t="shared" si="51"/>
        <v>0.5599999999999999</v>
      </c>
      <c r="O204" s="29">
        <f t="shared" si="51"/>
        <v>0.5900000000000001</v>
      </c>
      <c r="P204" s="29">
        <f t="shared" si="51"/>
        <v>0.77</v>
      </c>
      <c r="Q204" s="29">
        <f t="shared" si="51"/>
        <v>0.69</v>
      </c>
      <c r="R204" s="29">
        <f t="shared" si="51"/>
        <v>0.55</v>
      </c>
      <c r="S204" s="29">
        <f t="shared" si="51"/>
        <v>0.5</v>
      </c>
      <c r="T204" s="29">
        <f t="shared" si="51"/>
        <v>0.62</v>
      </c>
      <c r="U204" s="29">
        <f t="shared" si="51"/>
        <v>0.5900000000000001</v>
      </c>
      <c r="V204" s="29">
        <f t="shared" si="51"/>
        <v>0.5599999999999999</v>
      </c>
      <c r="W204" s="29">
        <f t="shared" si="51"/>
        <v>0.5599999999999999</v>
      </c>
      <c r="X204" s="29">
        <f t="shared" si="51"/>
        <v>0.51</v>
      </c>
      <c r="Y204" s="29">
        <f t="shared" si="51"/>
        <v>0.5599999999999999</v>
      </c>
      <c r="Z204" s="29">
        <f t="shared" si="51"/>
        <v>0.5599999999999999</v>
      </c>
      <c r="AA204" s="29">
        <f t="shared" si="51"/>
        <v>0.51</v>
      </c>
      <c r="AB204" s="29">
        <f t="shared" si="51"/>
        <v>0.8</v>
      </c>
      <c r="AC204" s="29">
        <f t="shared" si="51"/>
        <v>0.77</v>
      </c>
      <c r="AD204" s="29">
        <f t="shared" si="51"/>
        <v>0.6000000000000001</v>
      </c>
      <c r="AE204" s="29">
        <f t="shared" si="51"/>
        <v>0.55</v>
      </c>
      <c r="AF204" s="29">
        <f t="shared" si="51"/>
        <v>0.66</v>
      </c>
      <c r="AG204" s="29">
        <f t="shared" si="51"/>
        <v>0.95</v>
      </c>
      <c r="AH204" s="29">
        <f t="shared" si="51"/>
        <v>1.11</v>
      </c>
      <c r="AI204" s="29">
        <f t="shared" si="51"/>
        <v>1.06</v>
      </c>
      <c r="AJ204" s="29">
        <f t="shared" si="51"/>
        <v>0.95</v>
      </c>
      <c r="AK204" s="29">
        <f t="shared" si="51"/>
        <v>1.06</v>
      </c>
      <c r="AL204" s="29">
        <f t="shared" si="51"/>
        <v>1.01</v>
      </c>
      <c r="AM204" s="29">
        <f t="shared" si="51"/>
        <v>1.06</v>
      </c>
      <c r="AN204" s="29">
        <f t="shared" si="51"/>
        <v>1.01</v>
      </c>
      <c r="AO204" s="29">
        <f t="shared" si="51"/>
        <v>1.01</v>
      </c>
      <c r="AP204" s="29">
        <f t="shared" si="51"/>
        <v>0.95</v>
      </c>
      <c r="AQ204" s="29">
        <f t="shared" si="51"/>
        <v>0.81</v>
      </c>
      <c r="AR204" s="29">
        <f t="shared" si="51"/>
        <v>1.01</v>
      </c>
      <c r="AS204" s="29">
        <f t="shared" si="51"/>
        <v>0.9</v>
      </c>
      <c r="AT204" s="29">
        <f t="shared" si="51"/>
        <v>1.05</v>
      </c>
      <c r="AU204" s="29">
        <f t="shared" si="51"/>
        <v>0.9600000000000001</v>
      </c>
      <c r="AV204" s="29">
        <f t="shared" si="51"/>
        <v>0.9600000000000001</v>
      </c>
      <c r="AW204" s="29">
        <f t="shared" si="51"/>
        <v>1</v>
      </c>
      <c r="AX204" s="29">
        <f t="shared" si="51"/>
        <v>0.9</v>
      </c>
      <c r="AY204" s="29">
        <f t="shared" si="51"/>
        <v>1.05</v>
      </c>
      <c r="AZ204" s="29">
        <f t="shared" si="51"/>
        <v>0.9600000000000001</v>
      </c>
      <c r="BA204" s="29">
        <f t="shared" si="51"/>
        <v>0.93</v>
      </c>
      <c r="BB204" s="29">
        <f t="shared" si="51"/>
        <v>0.71</v>
      </c>
      <c r="BC204" s="29">
        <f t="shared" si="51"/>
        <v>0</v>
      </c>
      <c r="BD204" s="29">
        <f t="shared" si="51"/>
        <v>0</v>
      </c>
      <c r="BE204" s="30"/>
    </row>
    <row r="205" spans="2:39" ht="11.25">
      <c r="B205" s="1" t="s">
        <v>223</v>
      </c>
      <c r="C205" s="1" t="s">
        <v>224</v>
      </c>
      <c r="D205" s="1" t="s">
        <v>114</v>
      </c>
      <c r="E205" s="1" t="s">
        <v>201</v>
      </c>
      <c r="F205" s="1" t="s">
        <v>202</v>
      </c>
      <c r="G205" s="1" t="s">
        <v>2</v>
      </c>
      <c r="H205" s="1">
        <f>SUM(I205:BC205)</f>
        <v>20.09</v>
      </c>
      <c r="I205" s="1">
        <v>0.1</v>
      </c>
      <c r="J205" s="1">
        <v>0.69</v>
      </c>
      <c r="K205" s="1">
        <v>0.72</v>
      </c>
      <c r="L205" s="1">
        <v>0.69</v>
      </c>
      <c r="M205" s="1">
        <v>0.69</v>
      </c>
      <c r="N205" s="1">
        <v>0.72</v>
      </c>
      <c r="O205" s="1">
        <v>0.69</v>
      </c>
      <c r="P205" s="1">
        <v>0.69</v>
      </c>
      <c r="Q205" s="1">
        <v>0.75</v>
      </c>
      <c r="R205" s="1">
        <v>0.59</v>
      </c>
      <c r="S205" s="1">
        <v>0.56</v>
      </c>
      <c r="T205" s="1">
        <v>0.69</v>
      </c>
      <c r="U205" s="1">
        <v>0.65</v>
      </c>
      <c r="V205" s="1">
        <v>0.72</v>
      </c>
      <c r="W205" s="1">
        <v>0.72</v>
      </c>
      <c r="X205" s="1">
        <v>0.65</v>
      </c>
      <c r="Y205" s="1">
        <v>0.72</v>
      </c>
      <c r="Z205" s="1">
        <v>0.72</v>
      </c>
      <c r="AA205" s="1">
        <v>0.69</v>
      </c>
      <c r="AB205" s="1">
        <v>0.69</v>
      </c>
      <c r="AC205" s="1">
        <v>0.72</v>
      </c>
      <c r="AD205" s="1">
        <v>0.62</v>
      </c>
      <c r="AE205" s="1">
        <v>0.52</v>
      </c>
      <c r="AF205" s="1">
        <v>0.65</v>
      </c>
      <c r="AG205" s="1">
        <v>0.65</v>
      </c>
      <c r="AH205" s="1">
        <v>0.75</v>
      </c>
      <c r="AI205" s="1">
        <v>0.72</v>
      </c>
      <c r="AJ205" s="1">
        <v>0.65</v>
      </c>
      <c r="AK205" s="1">
        <v>0.72</v>
      </c>
      <c r="AL205" s="1">
        <v>0.69</v>
      </c>
      <c r="AM205" s="1">
        <v>0.26</v>
      </c>
    </row>
    <row r="206" spans="7:57" s="27" customFormat="1" ht="12">
      <c r="G206" s="28" t="str">
        <f>+E205&amp;B205&amp;C205</f>
        <v>SANDS       subtotal =</v>
      </c>
      <c r="H206" s="29">
        <f>SUM(H205)</f>
        <v>20.09</v>
      </c>
      <c r="I206" s="29">
        <f aca="true" t="shared" si="52" ref="I206:BD206">SUM(I205)</f>
        <v>0.1</v>
      </c>
      <c r="J206" s="29">
        <f t="shared" si="52"/>
        <v>0.69</v>
      </c>
      <c r="K206" s="29">
        <f t="shared" si="52"/>
        <v>0.72</v>
      </c>
      <c r="L206" s="29">
        <f t="shared" si="52"/>
        <v>0.69</v>
      </c>
      <c r="M206" s="29">
        <f t="shared" si="52"/>
        <v>0.69</v>
      </c>
      <c r="N206" s="29">
        <f t="shared" si="52"/>
        <v>0.72</v>
      </c>
      <c r="O206" s="29">
        <f t="shared" si="52"/>
        <v>0.69</v>
      </c>
      <c r="P206" s="29">
        <f t="shared" si="52"/>
        <v>0.69</v>
      </c>
      <c r="Q206" s="29">
        <f t="shared" si="52"/>
        <v>0.75</v>
      </c>
      <c r="R206" s="29">
        <f t="shared" si="52"/>
        <v>0.59</v>
      </c>
      <c r="S206" s="29">
        <f t="shared" si="52"/>
        <v>0.56</v>
      </c>
      <c r="T206" s="29">
        <f t="shared" si="52"/>
        <v>0.69</v>
      </c>
      <c r="U206" s="29">
        <f t="shared" si="52"/>
        <v>0.65</v>
      </c>
      <c r="V206" s="29">
        <f t="shared" si="52"/>
        <v>0.72</v>
      </c>
      <c r="W206" s="29">
        <f t="shared" si="52"/>
        <v>0.72</v>
      </c>
      <c r="X206" s="29">
        <f t="shared" si="52"/>
        <v>0.65</v>
      </c>
      <c r="Y206" s="29">
        <f t="shared" si="52"/>
        <v>0.72</v>
      </c>
      <c r="Z206" s="29">
        <f t="shared" si="52"/>
        <v>0.72</v>
      </c>
      <c r="AA206" s="29">
        <f t="shared" si="52"/>
        <v>0.69</v>
      </c>
      <c r="AB206" s="29">
        <f t="shared" si="52"/>
        <v>0.69</v>
      </c>
      <c r="AC206" s="29">
        <f t="shared" si="52"/>
        <v>0.72</v>
      </c>
      <c r="AD206" s="29">
        <f t="shared" si="52"/>
        <v>0.62</v>
      </c>
      <c r="AE206" s="29">
        <f t="shared" si="52"/>
        <v>0.52</v>
      </c>
      <c r="AF206" s="29">
        <f t="shared" si="52"/>
        <v>0.65</v>
      </c>
      <c r="AG206" s="29">
        <f t="shared" si="52"/>
        <v>0.65</v>
      </c>
      <c r="AH206" s="29">
        <f t="shared" si="52"/>
        <v>0.75</v>
      </c>
      <c r="AI206" s="29">
        <f t="shared" si="52"/>
        <v>0.72</v>
      </c>
      <c r="AJ206" s="29">
        <f t="shared" si="52"/>
        <v>0.65</v>
      </c>
      <c r="AK206" s="29">
        <f t="shared" si="52"/>
        <v>0.72</v>
      </c>
      <c r="AL206" s="29">
        <f t="shared" si="52"/>
        <v>0.69</v>
      </c>
      <c r="AM206" s="29">
        <f t="shared" si="52"/>
        <v>0.26</v>
      </c>
      <c r="AN206" s="29">
        <f t="shared" si="52"/>
        <v>0</v>
      </c>
      <c r="AO206" s="29">
        <f t="shared" si="52"/>
        <v>0</v>
      </c>
      <c r="AP206" s="29">
        <f t="shared" si="52"/>
        <v>0</v>
      </c>
      <c r="AQ206" s="29">
        <f t="shared" si="52"/>
        <v>0</v>
      </c>
      <c r="AR206" s="29">
        <f t="shared" si="52"/>
        <v>0</v>
      </c>
      <c r="AS206" s="29">
        <f t="shared" si="52"/>
        <v>0</v>
      </c>
      <c r="AT206" s="29">
        <f t="shared" si="52"/>
        <v>0</v>
      </c>
      <c r="AU206" s="29">
        <f t="shared" si="52"/>
        <v>0</v>
      </c>
      <c r="AV206" s="29">
        <f t="shared" si="52"/>
        <v>0</v>
      </c>
      <c r="AW206" s="29">
        <f t="shared" si="52"/>
        <v>0</v>
      </c>
      <c r="AX206" s="29">
        <f t="shared" si="52"/>
        <v>0</v>
      </c>
      <c r="AY206" s="29">
        <f t="shared" si="52"/>
        <v>0</v>
      </c>
      <c r="AZ206" s="29">
        <f t="shared" si="52"/>
        <v>0</v>
      </c>
      <c r="BA206" s="29">
        <f t="shared" si="52"/>
        <v>0</v>
      </c>
      <c r="BB206" s="29">
        <f t="shared" si="52"/>
        <v>0</v>
      </c>
      <c r="BC206" s="29">
        <f t="shared" si="52"/>
        <v>0</v>
      </c>
      <c r="BD206" s="29">
        <f t="shared" si="52"/>
        <v>0</v>
      </c>
      <c r="BE206" s="30"/>
    </row>
    <row r="207" spans="2:21" ht="11.25">
      <c r="B207" s="1" t="s">
        <v>223</v>
      </c>
      <c r="C207" s="1" t="s">
        <v>224</v>
      </c>
      <c r="D207" s="1" t="s">
        <v>114</v>
      </c>
      <c r="E207" s="1" t="s">
        <v>208</v>
      </c>
      <c r="F207" s="1" t="s">
        <v>209</v>
      </c>
      <c r="G207" s="1" t="s">
        <v>1</v>
      </c>
      <c r="H207" s="1">
        <f>SUM(I207:BC207)</f>
        <v>3.1999999999999997</v>
      </c>
      <c r="I207" s="1">
        <v>1.46</v>
      </c>
      <c r="J207" s="1">
        <v>0.94</v>
      </c>
      <c r="M207" s="1">
        <v>0.13</v>
      </c>
      <c r="N207" s="1">
        <v>0.4</v>
      </c>
      <c r="T207" s="1">
        <v>0.18</v>
      </c>
      <c r="U207" s="1">
        <v>0.09</v>
      </c>
    </row>
    <row r="208" spans="2:54" ht="11.25">
      <c r="B208" s="1" t="s">
        <v>223</v>
      </c>
      <c r="C208" s="1" t="s">
        <v>224</v>
      </c>
      <c r="D208" s="1" t="s">
        <v>114</v>
      </c>
      <c r="E208" s="1" t="s">
        <v>208</v>
      </c>
      <c r="F208" s="1" t="s">
        <v>209</v>
      </c>
      <c r="G208" s="1" t="s">
        <v>3</v>
      </c>
      <c r="H208" s="1">
        <f>SUM(I208:BC208)</f>
        <v>4.47</v>
      </c>
      <c r="AO208" s="1">
        <v>0.07</v>
      </c>
      <c r="AP208" s="1">
        <v>0.33</v>
      </c>
      <c r="AQ208" s="1">
        <v>0.28</v>
      </c>
      <c r="AR208" s="1">
        <v>0.35</v>
      </c>
      <c r="AS208" s="1">
        <v>0.33</v>
      </c>
      <c r="AT208" s="1">
        <v>0.38</v>
      </c>
      <c r="AU208" s="1">
        <v>0.35</v>
      </c>
      <c r="AV208" s="1">
        <v>0.35</v>
      </c>
      <c r="AW208" s="1">
        <v>0.36</v>
      </c>
      <c r="AX208" s="1">
        <v>0.33</v>
      </c>
      <c r="AY208" s="1">
        <v>0.38</v>
      </c>
      <c r="AZ208" s="1">
        <v>0.35</v>
      </c>
      <c r="BA208" s="1">
        <v>0.35</v>
      </c>
      <c r="BB208" s="1">
        <v>0.26</v>
      </c>
    </row>
    <row r="209" spans="2:54" ht="11.25">
      <c r="B209" s="1" t="s">
        <v>223</v>
      </c>
      <c r="C209" s="1" t="s">
        <v>224</v>
      </c>
      <c r="D209" s="1" t="s">
        <v>114</v>
      </c>
      <c r="E209" s="1" t="s">
        <v>208</v>
      </c>
      <c r="F209" s="1" t="s">
        <v>209</v>
      </c>
      <c r="G209" s="1" t="s">
        <v>45</v>
      </c>
      <c r="H209" s="1">
        <f>SUM(I209:BC209)</f>
        <v>6.420000000000001</v>
      </c>
      <c r="I209" s="1">
        <v>0.08</v>
      </c>
      <c r="J209" s="1">
        <v>0.08</v>
      </c>
      <c r="K209" s="1">
        <v>0.08</v>
      </c>
      <c r="L209" s="1">
        <v>0.08</v>
      </c>
      <c r="M209" s="1">
        <v>0.08</v>
      </c>
      <c r="N209" s="1">
        <v>0.08</v>
      </c>
      <c r="O209" s="1">
        <v>0.08</v>
      </c>
      <c r="P209" s="1">
        <v>0.08</v>
      </c>
      <c r="Q209" s="1">
        <v>0.08</v>
      </c>
      <c r="R209" s="1">
        <v>0.14</v>
      </c>
      <c r="S209" s="1">
        <v>0.14</v>
      </c>
      <c r="T209" s="1">
        <v>0.17</v>
      </c>
      <c r="U209" s="1">
        <v>0.17</v>
      </c>
      <c r="V209" s="1">
        <v>0.29</v>
      </c>
      <c r="W209" s="1">
        <v>0.29</v>
      </c>
      <c r="X209" s="1">
        <v>0.26</v>
      </c>
      <c r="Y209" s="1">
        <v>0.29</v>
      </c>
      <c r="Z209" s="1">
        <v>0.29</v>
      </c>
      <c r="AA209" s="1">
        <v>0.28</v>
      </c>
      <c r="AB209" s="1">
        <v>0.28</v>
      </c>
      <c r="AC209" s="1">
        <v>0.3</v>
      </c>
      <c r="AD209" s="1">
        <v>0.25</v>
      </c>
      <c r="AE209" s="1">
        <v>0.2</v>
      </c>
      <c r="AF209" s="1">
        <v>0.26</v>
      </c>
      <c r="AG209" s="1">
        <v>0.26</v>
      </c>
      <c r="AH209" s="1">
        <v>0.27</v>
      </c>
      <c r="AI209" s="1">
        <v>0.18</v>
      </c>
      <c r="AJ209" s="1">
        <v>0.16</v>
      </c>
      <c r="AK209" s="1">
        <v>0.13</v>
      </c>
      <c r="AL209" s="1">
        <v>0.07</v>
      </c>
      <c r="AM209" s="1">
        <v>0.07</v>
      </c>
      <c r="AN209" s="1">
        <v>0.07</v>
      </c>
      <c r="AO209" s="1">
        <v>0.07</v>
      </c>
      <c r="AP209" s="1">
        <v>0.06</v>
      </c>
      <c r="AQ209" s="1">
        <v>0.05</v>
      </c>
      <c r="AR209" s="1">
        <v>0.07</v>
      </c>
      <c r="AS209" s="1">
        <v>0.06</v>
      </c>
      <c r="AT209" s="1">
        <v>0.07</v>
      </c>
      <c r="AU209" s="1">
        <v>0.07</v>
      </c>
      <c r="AV209" s="1">
        <v>0.07</v>
      </c>
      <c r="AW209" s="1">
        <v>0.07</v>
      </c>
      <c r="AX209" s="1">
        <v>0.06</v>
      </c>
      <c r="AY209" s="1">
        <v>0.07</v>
      </c>
      <c r="AZ209" s="1">
        <v>0.07</v>
      </c>
      <c r="BA209" s="1">
        <v>0.07</v>
      </c>
      <c r="BB209" s="1">
        <v>0.02</v>
      </c>
    </row>
    <row r="210" spans="2:40" ht="11.25">
      <c r="B210" s="1" t="s">
        <v>223</v>
      </c>
      <c r="C210" s="1" t="s">
        <v>224</v>
      </c>
      <c r="D210" s="1" t="s">
        <v>114</v>
      </c>
      <c r="E210" s="1" t="s">
        <v>208</v>
      </c>
      <c r="F210" s="1" t="s">
        <v>209</v>
      </c>
      <c r="G210" s="1" t="s">
        <v>2</v>
      </c>
      <c r="H210" s="1">
        <f>SUM(I210:BC210)</f>
        <v>10.779999999999996</v>
      </c>
      <c r="L210" s="1">
        <v>0.65</v>
      </c>
      <c r="M210" s="1">
        <v>0.65</v>
      </c>
      <c r="N210" s="1">
        <v>0.68</v>
      </c>
      <c r="O210" s="1">
        <v>0.65</v>
      </c>
      <c r="P210" s="1">
        <v>0.65</v>
      </c>
      <c r="Q210" s="1">
        <v>0.32</v>
      </c>
      <c r="R210" s="1">
        <v>0.25</v>
      </c>
      <c r="S210" s="1">
        <v>0.24</v>
      </c>
      <c r="T210" s="1">
        <v>0.29</v>
      </c>
      <c r="U210" s="1">
        <v>0.28</v>
      </c>
      <c r="V210" s="1">
        <v>0.31</v>
      </c>
      <c r="W210" s="1">
        <v>0.31</v>
      </c>
      <c r="X210" s="1">
        <v>0.28</v>
      </c>
      <c r="Y210" s="1">
        <v>0.31</v>
      </c>
      <c r="Z210" s="1">
        <v>0.31</v>
      </c>
      <c r="AA210" s="1">
        <v>0.29</v>
      </c>
      <c r="AB210" s="1">
        <v>0.29</v>
      </c>
      <c r="AC210" s="1">
        <v>0.36</v>
      </c>
      <c r="AD210" s="1">
        <v>0.31</v>
      </c>
      <c r="AE210" s="1">
        <v>0.26</v>
      </c>
      <c r="AF210" s="1">
        <v>0.32</v>
      </c>
      <c r="AG210" s="1">
        <v>0.32</v>
      </c>
      <c r="AH210" s="1">
        <v>0.37</v>
      </c>
      <c r="AI210" s="1">
        <v>0.36</v>
      </c>
      <c r="AJ210" s="1">
        <v>0.32</v>
      </c>
      <c r="AK210" s="1">
        <v>0.36</v>
      </c>
      <c r="AL210" s="1">
        <v>0.34</v>
      </c>
      <c r="AM210" s="1">
        <v>0.36</v>
      </c>
      <c r="AN210" s="1">
        <v>0.34</v>
      </c>
    </row>
    <row r="211" spans="2:55" ht="11.25">
      <c r="B211" s="1" t="s">
        <v>223</v>
      </c>
      <c r="C211" s="1" t="s">
        <v>224</v>
      </c>
      <c r="D211" s="1" t="s">
        <v>114</v>
      </c>
      <c r="E211" s="1" t="s">
        <v>208</v>
      </c>
      <c r="F211" s="1" t="s">
        <v>209</v>
      </c>
      <c r="G211" s="1" t="s">
        <v>4</v>
      </c>
      <c r="H211" s="1">
        <f>SUM(I211:BC211)</f>
        <v>14.049999999999994</v>
      </c>
      <c r="Q211" s="1">
        <v>0.41</v>
      </c>
      <c r="R211" s="1">
        <v>0.32</v>
      </c>
      <c r="S211" s="1">
        <v>0.3</v>
      </c>
      <c r="T211" s="1">
        <v>0.37</v>
      </c>
      <c r="U211" s="1">
        <v>0.35</v>
      </c>
      <c r="V211" s="1">
        <v>0.39</v>
      </c>
      <c r="W211" s="1">
        <v>0.39</v>
      </c>
      <c r="X211" s="1">
        <v>0.35</v>
      </c>
      <c r="Y211" s="1">
        <v>0.39</v>
      </c>
      <c r="Z211" s="1">
        <v>0.39</v>
      </c>
      <c r="AA211" s="1">
        <v>0.37</v>
      </c>
      <c r="AB211" s="1">
        <v>0.37</v>
      </c>
      <c r="AC211" s="1">
        <v>0.39</v>
      </c>
      <c r="AD211" s="1">
        <v>0.34</v>
      </c>
      <c r="AE211" s="1">
        <v>0.28</v>
      </c>
      <c r="AF211" s="1">
        <v>0.35</v>
      </c>
      <c r="AG211" s="1">
        <v>0.35</v>
      </c>
      <c r="AH211" s="1">
        <v>0.41</v>
      </c>
      <c r="AI211" s="1">
        <v>0.39</v>
      </c>
      <c r="AJ211" s="1">
        <v>0.35</v>
      </c>
      <c r="AK211" s="1">
        <v>0.39</v>
      </c>
      <c r="AL211" s="1">
        <v>0.37</v>
      </c>
      <c r="AM211" s="1">
        <v>0.39</v>
      </c>
      <c r="AN211" s="1">
        <v>0.37</v>
      </c>
      <c r="AO211" s="1">
        <v>0.37</v>
      </c>
      <c r="AP211" s="1">
        <v>0.35</v>
      </c>
      <c r="AQ211" s="1">
        <v>0.3</v>
      </c>
      <c r="AR211" s="1">
        <v>0.37</v>
      </c>
      <c r="AS211" s="1">
        <v>0.35</v>
      </c>
      <c r="AT211" s="1">
        <v>0.4</v>
      </c>
      <c r="AU211" s="1">
        <v>0.37</v>
      </c>
      <c r="AV211" s="1">
        <v>0.37</v>
      </c>
      <c r="AW211" s="1">
        <v>0.39</v>
      </c>
      <c r="AX211" s="1">
        <v>0.35</v>
      </c>
      <c r="AY211" s="1">
        <v>0.4</v>
      </c>
      <c r="AZ211" s="1">
        <v>0.37</v>
      </c>
      <c r="BA211" s="1">
        <v>0.37</v>
      </c>
      <c r="BB211" s="1">
        <v>0.35</v>
      </c>
      <c r="BC211" s="1">
        <v>0.16</v>
      </c>
    </row>
    <row r="212" spans="7:57" s="27" customFormat="1" ht="12">
      <c r="G212" s="28" t="str">
        <f>+E211&amp;B211&amp;C211</f>
        <v>SMITH       subtotal =</v>
      </c>
      <c r="H212" s="29">
        <f>SUM(H207:H211)</f>
        <v>38.91999999999999</v>
      </c>
      <c r="I212" s="33">
        <f aca="true" t="shared" si="53" ref="I212:BD212">SUM(I207:I211)</f>
        <v>1.54</v>
      </c>
      <c r="J212" s="29">
        <f t="shared" si="53"/>
        <v>1.02</v>
      </c>
      <c r="K212" s="29">
        <f t="shared" si="53"/>
        <v>0.08</v>
      </c>
      <c r="L212" s="29">
        <f t="shared" si="53"/>
        <v>0.73</v>
      </c>
      <c r="M212" s="29">
        <f t="shared" si="53"/>
        <v>0.8600000000000001</v>
      </c>
      <c r="N212" s="33">
        <f t="shared" si="53"/>
        <v>1.1600000000000001</v>
      </c>
      <c r="O212" s="29">
        <f t="shared" si="53"/>
        <v>0.73</v>
      </c>
      <c r="P212" s="29">
        <f t="shared" si="53"/>
        <v>0.73</v>
      </c>
      <c r="Q212" s="29">
        <f t="shared" si="53"/>
        <v>0.81</v>
      </c>
      <c r="R212" s="29">
        <f t="shared" si="53"/>
        <v>0.71</v>
      </c>
      <c r="S212" s="29">
        <f t="shared" si="53"/>
        <v>0.6799999999999999</v>
      </c>
      <c r="T212" s="29">
        <f t="shared" si="53"/>
        <v>1.0099999999999998</v>
      </c>
      <c r="U212" s="29">
        <f t="shared" si="53"/>
        <v>0.89</v>
      </c>
      <c r="V212" s="29">
        <f t="shared" si="53"/>
        <v>0.99</v>
      </c>
      <c r="W212" s="29">
        <f t="shared" si="53"/>
        <v>0.99</v>
      </c>
      <c r="X212" s="29">
        <f t="shared" si="53"/>
        <v>0.89</v>
      </c>
      <c r="Y212" s="29">
        <f t="shared" si="53"/>
        <v>0.99</v>
      </c>
      <c r="Z212" s="29">
        <f t="shared" si="53"/>
        <v>0.99</v>
      </c>
      <c r="AA212" s="29">
        <f t="shared" si="53"/>
        <v>0.9400000000000001</v>
      </c>
      <c r="AB212" s="29">
        <f t="shared" si="53"/>
        <v>0.9400000000000001</v>
      </c>
      <c r="AC212" s="29">
        <f t="shared" si="53"/>
        <v>1.0499999999999998</v>
      </c>
      <c r="AD212" s="29">
        <f t="shared" si="53"/>
        <v>0.9000000000000001</v>
      </c>
      <c r="AE212" s="29">
        <f t="shared" si="53"/>
        <v>0.74</v>
      </c>
      <c r="AF212" s="29">
        <f t="shared" si="53"/>
        <v>0.93</v>
      </c>
      <c r="AG212" s="29">
        <f t="shared" si="53"/>
        <v>0.93</v>
      </c>
      <c r="AH212" s="29">
        <f t="shared" si="53"/>
        <v>1.05</v>
      </c>
      <c r="AI212" s="29">
        <f t="shared" si="53"/>
        <v>0.93</v>
      </c>
      <c r="AJ212" s="29">
        <f t="shared" si="53"/>
        <v>0.83</v>
      </c>
      <c r="AK212" s="29">
        <f t="shared" si="53"/>
        <v>0.88</v>
      </c>
      <c r="AL212" s="29">
        <f t="shared" si="53"/>
        <v>0.78</v>
      </c>
      <c r="AM212" s="29">
        <f t="shared" si="53"/>
        <v>0.8200000000000001</v>
      </c>
      <c r="AN212" s="29">
        <f t="shared" si="53"/>
        <v>0.78</v>
      </c>
      <c r="AO212" s="29">
        <f t="shared" si="53"/>
        <v>0.51</v>
      </c>
      <c r="AP212" s="29">
        <f t="shared" si="53"/>
        <v>0.74</v>
      </c>
      <c r="AQ212" s="29">
        <f t="shared" si="53"/>
        <v>0.63</v>
      </c>
      <c r="AR212" s="29">
        <f t="shared" si="53"/>
        <v>0.79</v>
      </c>
      <c r="AS212" s="29">
        <f t="shared" si="53"/>
        <v>0.74</v>
      </c>
      <c r="AT212" s="29">
        <f t="shared" si="53"/>
        <v>0.8500000000000001</v>
      </c>
      <c r="AU212" s="29">
        <f t="shared" si="53"/>
        <v>0.79</v>
      </c>
      <c r="AV212" s="29">
        <f t="shared" si="53"/>
        <v>0.79</v>
      </c>
      <c r="AW212" s="29">
        <f t="shared" si="53"/>
        <v>0.8200000000000001</v>
      </c>
      <c r="AX212" s="29">
        <f t="shared" si="53"/>
        <v>0.74</v>
      </c>
      <c r="AY212" s="29">
        <f t="shared" si="53"/>
        <v>0.8500000000000001</v>
      </c>
      <c r="AZ212" s="29">
        <f t="shared" si="53"/>
        <v>0.79</v>
      </c>
      <c r="BA212" s="29">
        <f t="shared" si="53"/>
        <v>0.79</v>
      </c>
      <c r="BB212" s="29">
        <f t="shared" si="53"/>
        <v>0.63</v>
      </c>
      <c r="BC212" s="29">
        <f t="shared" si="53"/>
        <v>0.16</v>
      </c>
      <c r="BD212" s="29">
        <f t="shared" si="53"/>
        <v>0</v>
      </c>
      <c r="BE212" s="30"/>
    </row>
    <row r="213" spans="2:38" ht="11.25">
      <c r="B213" s="1" t="s">
        <v>223</v>
      </c>
      <c r="C213" s="1" t="s">
        <v>224</v>
      </c>
      <c r="D213" s="1" t="s">
        <v>114</v>
      </c>
      <c r="E213" s="1" t="s">
        <v>214</v>
      </c>
      <c r="F213" s="1" t="s">
        <v>215</v>
      </c>
      <c r="G213" s="1" t="s">
        <v>2</v>
      </c>
      <c r="H213" s="1">
        <f>SUM(I213:BC213)</f>
        <v>27.02</v>
      </c>
      <c r="I213" s="1">
        <v>0.92</v>
      </c>
      <c r="J213" s="1">
        <v>0.92</v>
      </c>
      <c r="K213" s="1">
        <v>0.96</v>
      </c>
      <c r="L213" s="1">
        <v>0.92</v>
      </c>
      <c r="M213" s="1">
        <v>0.92</v>
      </c>
      <c r="N213" s="1">
        <v>0.96</v>
      </c>
      <c r="O213" s="1">
        <v>0.92</v>
      </c>
      <c r="P213" s="1">
        <v>0.92</v>
      </c>
      <c r="Q213" s="1">
        <v>1.01</v>
      </c>
      <c r="R213" s="1">
        <v>0.79</v>
      </c>
      <c r="S213" s="1">
        <v>0.75</v>
      </c>
      <c r="T213" s="1">
        <v>0.92</v>
      </c>
      <c r="U213" s="1">
        <v>0.88</v>
      </c>
      <c r="V213" s="1">
        <v>0.97</v>
      </c>
      <c r="W213" s="1">
        <v>0.97</v>
      </c>
      <c r="X213" s="1">
        <v>0.88</v>
      </c>
      <c r="Y213" s="1">
        <v>0.97</v>
      </c>
      <c r="Z213" s="1">
        <v>0.97</v>
      </c>
      <c r="AA213" s="1">
        <v>0.92</v>
      </c>
      <c r="AB213" s="1">
        <v>0.92</v>
      </c>
      <c r="AC213" s="1">
        <v>0.97</v>
      </c>
      <c r="AD213" s="1">
        <v>0.84</v>
      </c>
      <c r="AE213" s="1">
        <v>0.7</v>
      </c>
      <c r="AF213" s="1">
        <v>0.88</v>
      </c>
      <c r="AG213" s="1">
        <v>0.88</v>
      </c>
      <c r="AH213" s="1">
        <v>1.01</v>
      </c>
      <c r="AI213" s="1">
        <v>0.97</v>
      </c>
      <c r="AJ213" s="1">
        <v>0.88</v>
      </c>
      <c r="AK213" s="1">
        <v>0.97</v>
      </c>
      <c r="AL213" s="1">
        <v>0.53</v>
      </c>
    </row>
    <row r="214" spans="7:57" s="27" customFormat="1" ht="12">
      <c r="G214" s="28" t="str">
        <f>+E213&amp;B213&amp;C213</f>
        <v>VIOLA       subtotal =</v>
      </c>
      <c r="H214" s="29">
        <f>SUM(H213)</f>
        <v>27.02</v>
      </c>
      <c r="I214" s="29">
        <f aca="true" t="shared" si="54" ref="I214:BD214">SUM(I213)</f>
        <v>0.92</v>
      </c>
      <c r="J214" s="29">
        <f t="shared" si="54"/>
        <v>0.92</v>
      </c>
      <c r="K214" s="29">
        <f t="shared" si="54"/>
        <v>0.96</v>
      </c>
      <c r="L214" s="29">
        <f t="shared" si="54"/>
        <v>0.92</v>
      </c>
      <c r="M214" s="29">
        <f t="shared" si="54"/>
        <v>0.92</v>
      </c>
      <c r="N214" s="29">
        <f t="shared" si="54"/>
        <v>0.96</v>
      </c>
      <c r="O214" s="29">
        <f t="shared" si="54"/>
        <v>0.92</v>
      </c>
      <c r="P214" s="29">
        <f t="shared" si="54"/>
        <v>0.92</v>
      </c>
      <c r="Q214" s="29">
        <f t="shared" si="54"/>
        <v>1.01</v>
      </c>
      <c r="R214" s="29">
        <f t="shared" si="54"/>
        <v>0.79</v>
      </c>
      <c r="S214" s="29">
        <f t="shared" si="54"/>
        <v>0.75</v>
      </c>
      <c r="T214" s="29">
        <f t="shared" si="54"/>
        <v>0.92</v>
      </c>
      <c r="U214" s="29">
        <f t="shared" si="54"/>
        <v>0.88</v>
      </c>
      <c r="V214" s="29">
        <f t="shared" si="54"/>
        <v>0.97</v>
      </c>
      <c r="W214" s="29">
        <f t="shared" si="54"/>
        <v>0.97</v>
      </c>
      <c r="X214" s="29">
        <f t="shared" si="54"/>
        <v>0.88</v>
      </c>
      <c r="Y214" s="29">
        <f t="shared" si="54"/>
        <v>0.97</v>
      </c>
      <c r="Z214" s="29">
        <f t="shared" si="54"/>
        <v>0.97</v>
      </c>
      <c r="AA214" s="29">
        <f t="shared" si="54"/>
        <v>0.92</v>
      </c>
      <c r="AB214" s="29">
        <f t="shared" si="54"/>
        <v>0.92</v>
      </c>
      <c r="AC214" s="29">
        <f t="shared" si="54"/>
        <v>0.97</v>
      </c>
      <c r="AD214" s="29">
        <f t="shared" si="54"/>
        <v>0.84</v>
      </c>
      <c r="AE214" s="29">
        <f t="shared" si="54"/>
        <v>0.7</v>
      </c>
      <c r="AF214" s="29">
        <f t="shared" si="54"/>
        <v>0.88</v>
      </c>
      <c r="AG214" s="29">
        <f t="shared" si="54"/>
        <v>0.88</v>
      </c>
      <c r="AH214" s="29">
        <f t="shared" si="54"/>
        <v>1.01</v>
      </c>
      <c r="AI214" s="29">
        <f t="shared" si="54"/>
        <v>0.97</v>
      </c>
      <c r="AJ214" s="29">
        <f t="shared" si="54"/>
        <v>0.88</v>
      </c>
      <c r="AK214" s="29">
        <f t="shared" si="54"/>
        <v>0.97</v>
      </c>
      <c r="AL214" s="29">
        <f t="shared" si="54"/>
        <v>0.53</v>
      </c>
      <c r="AM214" s="29">
        <f t="shared" si="54"/>
        <v>0</v>
      </c>
      <c r="AN214" s="29">
        <f t="shared" si="54"/>
        <v>0</v>
      </c>
      <c r="AO214" s="29">
        <f t="shared" si="54"/>
        <v>0</v>
      </c>
      <c r="AP214" s="29">
        <f t="shared" si="54"/>
        <v>0</v>
      </c>
      <c r="AQ214" s="29">
        <f t="shared" si="54"/>
        <v>0</v>
      </c>
      <c r="AR214" s="29">
        <f t="shared" si="54"/>
        <v>0</v>
      </c>
      <c r="AS214" s="29">
        <f t="shared" si="54"/>
        <v>0</v>
      </c>
      <c r="AT214" s="29">
        <f t="shared" si="54"/>
        <v>0</v>
      </c>
      <c r="AU214" s="29">
        <f t="shared" si="54"/>
        <v>0</v>
      </c>
      <c r="AV214" s="29">
        <f t="shared" si="54"/>
        <v>0</v>
      </c>
      <c r="AW214" s="29">
        <f t="shared" si="54"/>
        <v>0</v>
      </c>
      <c r="AX214" s="29">
        <f t="shared" si="54"/>
        <v>0</v>
      </c>
      <c r="AY214" s="29">
        <f t="shared" si="54"/>
        <v>0</v>
      </c>
      <c r="AZ214" s="29">
        <f t="shared" si="54"/>
        <v>0</v>
      </c>
      <c r="BA214" s="29">
        <f t="shared" si="54"/>
        <v>0</v>
      </c>
      <c r="BB214" s="29">
        <f t="shared" si="54"/>
        <v>0</v>
      </c>
      <c r="BC214" s="29">
        <f t="shared" si="54"/>
        <v>0</v>
      </c>
      <c r="BD214" s="29">
        <f t="shared" si="54"/>
        <v>0</v>
      </c>
      <c r="BE214" s="30"/>
    </row>
    <row r="215" spans="2:9" ht="11.25">
      <c r="B215" s="1" t="s">
        <v>223</v>
      </c>
      <c r="C215" s="1" t="s">
        <v>224</v>
      </c>
      <c r="D215" s="1" t="s">
        <v>139</v>
      </c>
      <c r="E215" s="1" t="s">
        <v>229</v>
      </c>
      <c r="G215" s="1" t="s">
        <v>29</v>
      </c>
      <c r="H215" s="1">
        <f aca="true" t="shared" si="55" ref="H215:H222">SUM(I215:BC215)</f>
        <v>0.17</v>
      </c>
      <c r="I215" s="1">
        <v>0.17</v>
      </c>
    </row>
    <row r="216" spans="2:52" ht="11.25">
      <c r="B216" s="1" t="s">
        <v>223</v>
      </c>
      <c r="C216" s="1" t="s">
        <v>224</v>
      </c>
      <c r="D216" s="1" t="s">
        <v>139</v>
      </c>
      <c r="E216" s="1" t="s">
        <v>229</v>
      </c>
      <c r="G216" s="1" t="s">
        <v>47</v>
      </c>
      <c r="H216" s="1">
        <f t="shared" si="55"/>
        <v>0.20000000000000004</v>
      </c>
      <c r="AF216" s="1">
        <v>0</v>
      </c>
      <c r="AG216" s="1">
        <v>0.01</v>
      </c>
      <c r="AH216" s="1">
        <v>0.01</v>
      </c>
      <c r="AI216" s="1">
        <v>0.01</v>
      </c>
      <c r="AJ216" s="1">
        <v>0.01</v>
      </c>
      <c r="AK216" s="1">
        <v>0.01</v>
      </c>
      <c r="AL216" s="1">
        <v>0.01</v>
      </c>
      <c r="AM216" s="1">
        <v>0.01</v>
      </c>
      <c r="AN216" s="1">
        <v>0.01</v>
      </c>
      <c r="AO216" s="1">
        <v>0.01</v>
      </c>
      <c r="AP216" s="1">
        <v>0.01</v>
      </c>
      <c r="AQ216" s="1">
        <v>0.01</v>
      </c>
      <c r="AR216" s="1">
        <v>0.01</v>
      </c>
      <c r="AS216" s="1">
        <v>0.01</v>
      </c>
      <c r="AT216" s="1">
        <v>0.01</v>
      </c>
      <c r="AU216" s="1">
        <v>0.01</v>
      </c>
      <c r="AV216" s="1">
        <v>0.01</v>
      </c>
      <c r="AW216" s="1">
        <v>0.01</v>
      </c>
      <c r="AX216" s="1">
        <v>0.01</v>
      </c>
      <c r="AY216" s="1">
        <v>0.01</v>
      </c>
      <c r="AZ216" s="1">
        <v>0.01</v>
      </c>
    </row>
    <row r="217" spans="2:22" ht="11.25">
      <c r="B217" s="1" t="s">
        <v>223</v>
      </c>
      <c r="C217" s="1" t="s">
        <v>224</v>
      </c>
      <c r="D217" s="1" t="s">
        <v>139</v>
      </c>
      <c r="E217" s="1" t="s">
        <v>229</v>
      </c>
      <c r="G217" s="1" t="s">
        <v>23</v>
      </c>
      <c r="H217" s="1">
        <f t="shared" si="55"/>
        <v>0.51</v>
      </c>
      <c r="P217" s="1">
        <v>0.07</v>
      </c>
      <c r="Q217" s="1">
        <v>0.1</v>
      </c>
      <c r="R217" s="1">
        <v>0.08</v>
      </c>
      <c r="S217" s="1">
        <v>0.07</v>
      </c>
      <c r="T217" s="1">
        <v>0.09</v>
      </c>
      <c r="U217" s="1">
        <v>0.09</v>
      </c>
      <c r="V217" s="1">
        <v>0.01</v>
      </c>
    </row>
    <row r="218" spans="2:50" ht="11.25">
      <c r="B218" s="1" t="s">
        <v>223</v>
      </c>
      <c r="C218" s="1" t="s">
        <v>224</v>
      </c>
      <c r="D218" s="1" t="s">
        <v>139</v>
      </c>
      <c r="E218" s="1" t="s">
        <v>229</v>
      </c>
      <c r="G218" s="1" t="s">
        <v>19</v>
      </c>
      <c r="H218" s="1">
        <f t="shared" si="55"/>
        <v>0.66</v>
      </c>
      <c r="AL218" s="1">
        <v>0.17</v>
      </c>
      <c r="AM218" s="1">
        <v>0.09</v>
      </c>
      <c r="AX218" s="1">
        <v>0.4</v>
      </c>
    </row>
    <row r="219" spans="2:18" ht="11.25">
      <c r="B219" s="1" t="s">
        <v>223</v>
      </c>
      <c r="C219" s="1" t="s">
        <v>224</v>
      </c>
      <c r="D219" s="1" t="s">
        <v>139</v>
      </c>
      <c r="E219" s="1" t="s">
        <v>229</v>
      </c>
      <c r="G219" s="1" t="s">
        <v>42</v>
      </c>
      <c r="H219" s="1">
        <f t="shared" si="55"/>
        <v>1.84</v>
      </c>
      <c r="I219" s="1">
        <v>0.64</v>
      </c>
      <c r="J219" s="1">
        <v>0.36</v>
      </c>
      <c r="K219" s="1">
        <v>0.42</v>
      </c>
      <c r="L219" s="1">
        <v>0.14</v>
      </c>
      <c r="M219" s="1">
        <v>0.01</v>
      </c>
      <c r="R219" s="1">
        <v>0.27</v>
      </c>
    </row>
    <row r="220" spans="2:56" ht="11.25">
      <c r="B220" s="1" t="s">
        <v>223</v>
      </c>
      <c r="C220" s="1" t="s">
        <v>224</v>
      </c>
      <c r="D220" s="1" t="s">
        <v>139</v>
      </c>
      <c r="E220" s="1" t="s">
        <v>229</v>
      </c>
      <c r="G220" s="1" t="s">
        <v>32</v>
      </c>
      <c r="H220" s="1">
        <f t="shared" si="55"/>
        <v>2.0700000000000003</v>
      </c>
      <c r="BB220" s="1">
        <v>0.97</v>
      </c>
      <c r="BC220" s="1">
        <v>1.1</v>
      </c>
      <c r="BD220" s="1">
        <v>0.19</v>
      </c>
    </row>
    <row r="221" spans="2:39" ht="11.25">
      <c r="B221" s="1" t="s">
        <v>223</v>
      </c>
      <c r="C221" s="1" t="s">
        <v>224</v>
      </c>
      <c r="D221" s="1" t="s">
        <v>139</v>
      </c>
      <c r="E221" s="1" t="s">
        <v>229</v>
      </c>
      <c r="G221" s="1" t="s">
        <v>46</v>
      </c>
      <c r="H221" s="1">
        <f t="shared" si="55"/>
        <v>3.6700000000000004</v>
      </c>
      <c r="AB221" s="1">
        <v>0.32</v>
      </c>
      <c r="AC221" s="1">
        <v>0.44</v>
      </c>
      <c r="AD221" s="1">
        <v>0.57</v>
      </c>
      <c r="AJ221" s="1">
        <v>0.37</v>
      </c>
      <c r="AK221" s="1">
        <v>1.07</v>
      </c>
      <c r="AL221" s="1">
        <v>0.47</v>
      </c>
      <c r="AM221" s="1">
        <v>0.43</v>
      </c>
    </row>
    <row r="222" spans="2:54" ht="11.25">
      <c r="B222" s="1" t="s">
        <v>223</v>
      </c>
      <c r="C222" s="1" t="s">
        <v>224</v>
      </c>
      <c r="D222" s="1" t="s">
        <v>139</v>
      </c>
      <c r="E222" s="1" t="s">
        <v>229</v>
      </c>
      <c r="G222" s="1" t="s">
        <v>3</v>
      </c>
      <c r="H222" s="1">
        <f t="shared" si="55"/>
        <v>9.330000000000002</v>
      </c>
      <c r="AN222" s="1">
        <v>0.33</v>
      </c>
      <c r="AO222" s="1">
        <v>0.63</v>
      </c>
      <c r="AP222" s="1">
        <v>0.66</v>
      </c>
      <c r="AQ222" s="1">
        <v>0.69</v>
      </c>
      <c r="AR222" s="1">
        <v>0.63</v>
      </c>
      <c r="AS222" s="1">
        <v>0.6</v>
      </c>
      <c r="AT222" s="1">
        <v>0.69</v>
      </c>
      <c r="AU222" s="1">
        <v>0.63</v>
      </c>
      <c r="AV222" s="1">
        <v>0.66</v>
      </c>
      <c r="AW222" s="1">
        <v>0.66</v>
      </c>
      <c r="AX222" s="1">
        <v>0.63</v>
      </c>
      <c r="AY222" s="1">
        <v>0.69</v>
      </c>
      <c r="AZ222" s="1">
        <v>0.66</v>
      </c>
      <c r="BA222" s="1">
        <v>0.63</v>
      </c>
      <c r="BB222" s="1">
        <v>0.54</v>
      </c>
    </row>
    <row r="223" spans="7:58" s="27" customFormat="1" ht="12">
      <c r="G223" s="28" t="str">
        <f>+E222&amp;B222&amp;C222</f>
        <v> unassigned subtotal =</v>
      </c>
      <c r="H223" s="29">
        <f>SUM(H215:H222)</f>
        <v>18.450000000000003</v>
      </c>
      <c r="I223" s="29">
        <f aca="true" t="shared" si="56" ref="I223:BD223">SUM(I215:I222)</f>
        <v>0.81</v>
      </c>
      <c r="J223" s="29">
        <f t="shared" si="56"/>
        <v>0.36</v>
      </c>
      <c r="K223" s="29">
        <f t="shared" si="56"/>
        <v>0.42</v>
      </c>
      <c r="L223" s="29">
        <f t="shared" si="56"/>
        <v>0.14</v>
      </c>
      <c r="M223" s="29">
        <f t="shared" si="56"/>
        <v>0.01</v>
      </c>
      <c r="N223" s="29">
        <f t="shared" si="56"/>
        <v>0</v>
      </c>
      <c r="O223" s="29">
        <f t="shared" si="56"/>
        <v>0</v>
      </c>
      <c r="P223" s="29">
        <f t="shared" si="56"/>
        <v>0.07</v>
      </c>
      <c r="Q223" s="29">
        <f t="shared" si="56"/>
        <v>0.1</v>
      </c>
      <c r="R223" s="29">
        <f t="shared" si="56"/>
        <v>0.35000000000000003</v>
      </c>
      <c r="S223" s="29">
        <f t="shared" si="56"/>
        <v>0.07</v>
      </c>
      <c r="T223" s="29">
        <f t="shared" si="56"/>
        <v>0.09</v>
      </c>
      <c r="U223" s="29">
        <f t="shared" si="56"/>
        <v>0.09</v>
      </c>
      <c r="V223" s="29">
        <f t="shared" si="56"/>
        <v>0.01</v>
      </c>
      <c r="W223" s="29">
        <f t="shared" si="56"/>
        <v>0</v>
      </c>
      <c r="X223" s="29">
        <f t="shared" si="56"/>
        <v>0</v>
      </c>
      <c r="Y223" s="29">
        <f t="shared" si="56"/>
        <v>0</v>
      </c>
      <c r="Z223" s="29">
        <f t="shared" si="56"/>
        <v>0</v>
      </c>
      <c r="AA223" s="29">
        <f t="shared" si="56"/>
        <v>0</v>
      </c>
      <c r="AB223" s="29">
        <f t="shared" si="56"/>
        <v>0.32</v>
      </c>
      <c r="AC223" s="29">
        <f t="shared" si="56"/>
        <v>0.44</v>
      </c>
      <c r="AD223" s="29">
        <f t="shared" si="56"/>
        <v>0.57</v>
      </c>
      <c r="AE223" s="29">
        <f t="shared" si="56"/>
        <v>0</v>
      </c>
      <c r="AF223" s="29">
        <f t="shared" si="56"/>
        <v>0</v>
      </c>
      <c r="AG223" s="29">
        <f t="shared" si="56"/>
        <v>0.01</v>
      </c>
      <c r="AH223" s="29">
        <f t="shared" si="56"/>
        <v>0.01</v>
      </c>
      <c r="AI223" s="29">
        <f t="shared" si="56"/>
        <v>0.01</v>
      </c>
      <c r="AJ223" s="29">
        <f t="shared" si="56"/>
        <v>0.38</v>
      </c>
      <c r="AK223" s="29">
        <f t="shared" si="56"/>
        <v>1.08</v>
      </c>
      <c r="AL223" s="29">
        <f t="shared" si="56"/>
        <v>0.65</v>
      </c>
      <c r="AM223" s="29">
        <f t="shared" si="56"/>
        <v>0.53</v>
      </c>
      <c r="AN223" s="29">
        <f t="shared" si="56"/>
        <v>0.34</v>
      </c>
      <c r="AO223" s="29">
        <f t="shared" si="56"/>
        <v>0.64</v>
      </c>
      <c r="AP223" s="29">
        <f t="shared" si="56"/>
        <v>0.67</v>
      </c>
      <c r="AQ223" s="29">
        <f t="shared" si="56"/>
        <v>0.7</v>
      </c>
      <c r="AR223" s="29">
        <f t="shared" si="56"/>
        <v>0.64</v>
      </c>
      <c r="AS223" s="29">
        <f t="shared" si="56"/>
        <v>0.61</v>
      </c>
      <c r="AT223" s="29">
        <f t="shared" si="56"/>
        <v>0.7</v>
      </c>
      <c r="AU223" s="29">
        <f t="shared" si="56"/>
        <v>0.64</v>
      </c>
      <c r="AV223" s="29">
        <f t="shared" si="56"/>
        <v>0.67</v>
      </c>
      <c r="AW223" s="29">
        <f t="shared" si="56"/>
        <v>0.67</v>
      </c>
      <c r="AX223" s="29">
        <f t="shared" si="56"/>
        <v>1.04</v>
      </c>
      <c r="AY223" s="29">
        <f t="shared" si="56"/>
        <v>0.7</v>
      </c>
      <c r="AZ223" s="29">
        <f t="shared" si="56"/>
        <v>0.67</v>
      </c>
      <c r="BA223" s="29">
        <f t="shared" si="56"/>
        <v>0.63</v>
      </c>
      <c r="BB223" s="29">
        <f t="shared" si="56"/>
        <v>1.51</v>
      </c>
      <c r="BC223" s="29">
        <f t="shared" si="56"/>
        <v>1.1</v>
      </c>
      <c r="BD223" s="29">
        <f t="shared" si="56"/>
        <v>0.19</v>
      </c>
      <c r="BE223" s="30"/>
      <c r="BF223" s="27">
        <f>SUM(I223:BD223)</f>
        <v>18.640000000000004</v>
      </c>
    </row>
    <row r="224" spans="7:59" s="27" customFormat="1" ht="20.25">
      <c r="G224" s="31" t="s">
        <v>231</v>
      </c>
      <c r="H224" s="32">
        <f>SUM(H223,H214,H212,H206,H204,H197,H195,H191,H189,H185)</f>
        <v>199.41</v>
      </c>
      <c r="I224" s="32">
        <f aca="true" t="shared" si="57" ref="I224:BD224">SUM(I223,I214,I212,I206,I204,I197,I195,I191,I189,I185)</f>
        <v>6.380000000000001</v>
      </c>
      <c r="J224" s="32">
        <f t="shared" si="57"/>
        <v>5.470000000000001</v>
      </c>
      <c r="K224" s="32">
        <f t="shared" si="57"/>
        <v>4.72</v>
      </c>
      <c r="L224" s="32">
        <f t="shared" si="57"/>
        <v>4.49</v>
      </c>
      <c r="M224" s="32">
        <f t="shared" si="57"/>
        <v>4.3999999999999995</v>
      </c>
      <c r="N224" s="32">
        <f t="shared" si="57"/>
        <v>4.86</v>
      </c>
      <c r="O224" s="32">
        <f t="shared" si="57"/>
        <v>4.37</v>
      </c>
      <c r="P224" s="32">
        <f t="shared" si="57"/>
        <v>4.63</v>
      </c>
      <c r="Q224" s="32">
        <f t="shared" si="57"/>
        <v>5.72</v>
      </c>
      <c r="R224" s="32">
        <f t="shared" si="57"/>
        <v>4.5</v>
      </c>
      <c r="S224" s="32">
        <f t="shared" si="57"/>
        <v>4.42</v>
      </c>
      <c r="T224" s="32">
        <f t="shared" si="57"/>
        <v>5.21</v>
      </c>
      <c r="U224" s="32">
        <f t="shared" si="57"/>
        <v>4.7</v>
      </c>
      <c r="V224" s="32">
        <f t="shared" si="57"/>
        <v>5.290000000000001</v>
      </c>
      <c r="W224" s="32">
        <f t="shared" si="57"/>
        <v>5.42</v>
      </c>
      <c r="X224" s="32">
        <f t="shared" si="57"/>
        <v>5.050000000000001</v>
      </c>
      <c r="Y224" s="32">
        <f t="shared" si="57"/>
        <v>5.1499999999999995</v>
      </c>
      <c r="Z224" s="32">
        <f t="shared" si="57"/>
        <v>4.62</v>
      </c>
      <c r="AA224" s="32">
        <f t="shared" si="57"/>
        <v>4.38</v>
      </c>
      <c r="AB224" s="32">
        <f t="shared" si="57"/>
        <v>5.0600000000000005</v>
      </c>
      <c r="AC224" s="32">
        <f t="shared" si="57"/>
        <v>5.4799999999999995</v>
      </c>
      <c r="AD224" s="32">
        <f t="shared" si="57"/>
        <v>4.67</v>
      </c>
      <c r="AE224" s="32">
        <f t="shared" si="57"/>
        <v>3.6</v>
      </c>
      <c r="AF224" s="32">
        <f t="shared" si="57"/>
        <v>4.12</v>
      </c>
      <c r="AG224" s="32">
        <f t="shared" si="57"/>
        <v>4.2299999999999995</v>
      </c>
      <c r="AH224" s="32">
        <f t="shared" si="57"/>
        <v>4.96</v>
      </c>
      <c r="AI224" s="32">
        <f t="shared" si="57"/>
        <v>4.6</v>
      </c>
      <c r="AJ224" s="32">
        <f t="shared" si="57"/>
        <v>4.699999999999999</v>
      </c>
      <c r="AK224" s="32">
        <f t="shared" si="57"/>
        <v>5.819999999999999</v>
      </c>
      <c r="AL224" s="32">
        <f t="shared" si="57"/>
        <v>4.569999999999999</v>
      </c>
      <c r="AM224" s="32">
        <f t="shared" si="57"/>
        <v>3.5799999999999996</v>
      </c>
      <c r="AN224" s="32">
        <f t="shared" si="57"/>
        <v>2.9999999999999996</v>
      </c>
      <c r="AO224" s="32">
        <f t="shared" si="57"/>
        <v>3.34</v>
      </c>
      <c r="AP224" s="32">
        <f t="shared" si="57"/>
        <v>3.3400000000000003</v>
      </c>
      <c r="AQ224" s="32">
        <f t="shared" si="57"/>
        <v>2.95</v>
      </c>
      <c r="AR224" s="32">
        <f t="shared" si="57"/>
        <v>3.39</v>
      </c>
      <c r="AS224" s="32">
        <f t="shared" si="57"/>
        <v>3.06</v>
      </c>
      <c r="AT224" s="32">
        <f t="shared" si="57"/>
        <v>3.79</v>
      </c>
      <c r="AU224" s="32">
        <f t="shared" si="57"/>
        <v>3.23</v>
      </c>
      <c r="AV224" s="32">
        <f t="shared" si="57"/>
        <v>3.15</v>
      </c>
      <c r="AW224" s="32">
        <f t="shared" si="57"/>
        <v>3.25</v>
      </c>
      <c r="AX224" s="32">
        <f t="shared" si="57"/>
        <v>3.64</v>
      </c>
      <c r="AY224" s="32">
        <f t="shared" si="57"/>
        <v>3.39</v>
      </c>
      <c r="AZ224" s="32">
        <f t="shared" si="57"/>
        <v>3.15</v>
      </c>
      <c r="BA224" s="32">
        <f t="shared" si="57"/>
        <v>2.81</v>
      </c>
      <c r="BB224" s="32">
        <f t="shared" si="57"/>
        <v>3.29</v>
      </c>
      <c r="BC224" s="32">
        <f t="shared" si="57"/>
        <v>1.46</v>
      </c>
      <c r="BD224" s="32">
        <f t="shared" si="57"/>
        <v>0.19</v>
      </c>
      <c r="BE224" s="30"/>
      <c r="BF224" s="27">
        <f>SUM(I224:BD224)</f>
        <v>199.59999999999997</v>
      </c>
      <c r="BG224" s="35">
        <f>+BF223/BF224</f>
        <v>0.09338677354709422</v>
      </c>
    </row>
    <row r="225" spans="7:56" ht="12.75">
      <c r="G225" s="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7" spans="2:58" ht="11.25">
      <c r="B227" s="46" t="s">
        <v>223</v>
      </c>
      <c r="C227" s="46" t="s">
        <v>224</v>
      </c>
      <c r="D227" s="46" t="s">
        <v>105</v>
      </c>
      <c r="E227" s="46" t="s">
        <v>229</v>
      </c>
      <c r="F227" s="46"/>
      <c r="G227" s="46" t="s">
        <v>29</v>
      </c>
      <c r="H227" s="39">
        <f aca="true" t="shared" si="58" ref="H227:H260">SUM(I227:BC227)</f>
        <v>0.02</v>
      </c>
      <c r="I227" s="39">
        <v>0.02</v>
      </c>
      <c r="BF227" s="27">
        <f>SUM(I227:BD227)</f>
        <v>0.02</v>
      </c>
    </row>
    <row r="228" spans="2:55" ht="11.25">
      <c r="B228" s="45" t="s">
        <v>223</v>
      </c>
      <c r="C228" s="45" t="s">
        <v>224</v>
      </c>
      <c r="D228" s="45" t="s">
        <v>105</v>
      </c>
      <c r="E228" s="45" t="s">
        <v>103</v>
      </c>
      <c r="F228" s="45" t="s">
        <v>104</v>
      </c>
      <c r="G228" s="45" t="s">
        <v>0</v>
      </c>
      <c r="H228" s="1">
        <f t="shared" si="58"/>
        <v>4.519999999999997</v>
      </c>
      <c r="I228" s="1">
        <v>0.17</v>
      </c>
      <c r="J228" s="1">
        <v>0.17</v>
      </c>
      <c r="K228" s="1">
        <v>0.18</v>
      </c>
      <c r="L228" s="1">
        <v>0.17</v>
      </c>
      <c r="M228" s="1">
        <v>0.17</v>
      </c>
      <c r="N228" s="1">
        <v>0.18</v>
      </c>
      <c r="O228" s="1">
        <v>0.17</v>
      </c>
      <c r="P228" s="1">
        <v>0.16</v>
      </c>
      <c r="Q228" s="1">
        <v>0.11</v>
      </c>
      <c r="R228" s="1">
        <v>0.09</v>
      </c>
      <c r="S228" s="1">
        <v>0.08</v>
      </c>
      <c r="T228" s="1">
        <v>0.1</v>
      </c>
      <c r="U228" s="1">
        <v>0.1</v>
      </c>
      <c r="V228" s="1">
        <v>0.11</v>
      </c>
      <c r="W228" s="1">
        <v>0.11</v>
      </c>
      <c r="X228" s="1">
        <v>0.1</v>
      </c>
      <c r="Y228" s="1">
        <v>0.11</v>
      </c>
      <c r="Z228" s="1">
        <v>0.11</v>
      </c>
      <c r="AA228" s="1">
        <v>0.1</v>
      </c>
      <c r="AB228" s="1">
        <v>0.09</v>
      </c>
      <c r="AC228" s="1">
        <v>0.11</v>
      </c>
      <c r="AD228" s="1">
        <v>0.09</v>
      </c>
      <c r="AE228" s="1">
        <v>0.08</v>
      </c>
      <c r="AF228" s="1">
        <v>0.1</v>
      </c>
      <c r="AG228" s="1">
        <v>0.1</v>
      </c>
      <c r="AH228" s="1">
        <v>0.11</v>
      </c>
      <c r="AI228" s="1">
        <v>0.11</v>
      </c>
      <c r="AJ228" s="1">
        <v>0.1</v>
      </c>
      <c r="AK228" s="1">
        <v>0.11</v>
      </c>
      <c r="AL228" s="1">
        <v>0.1</v>
      </c>
      <c r="AM228" s="1">
        <v>0.11</v>
      </c>
      <c r="AN228" s="1">
        <v>0.09</v>
      </c>
      <c r="AO228" s="1">
        <v>0.05</v>
      </c>
      <c r="AP228" s="1">
        <v>0.05</v>
      </c>
      <c r="AQ228" s="1">
        <v>0.04</v>
      </c>
      <c r="AR228" s="1">
        <v>0.05</v>
      </c>
      <c r="AS228" s="1">
        <v>0.05</v>
      </c>
      <c r="AT228" s="1">
        <v>0.06</v>
      </c>
      <c r="AU228" s="1">
        <v>0.05</v>
      </c>
      <c r="AV228" s="1">
        <v>0.05</v>
      </c>
      <c r="AW228" s="1">
        <v>0.05</v>
      </c>
      <c r="AX228" s="1">
        <v>0.05</v>
      </c>
      <c r="AY228" s="1">
        <v>0.06</v>
      </c>
      <c r="AZ228" s="1">
        <v>0.05</v>
      </c>
      <c r="BA228" s="1">
        <v>0.05</v>
      </c>
      <c r="BB228" s="1">
        <v>0.05</v>
      </c>
      <c r="BC228" s="1">
        <v>0.02</v>
      </c>
    </row>
    <row r="229" spans="2:54" ht="11.25">
      <c r="B229" s="45" t="s">
        <v>223</v>
      </c>
      <c r="C229" s="45" t="s">
        <v>224</v>
      </c>
      <c r="D229" s="45" t="s">
        <v>105</v>
      </c>
      <c r="E229" s="45" t="s">
        <v>115</v>
      </c>
      <c r="F229" s="45" t="s">
        <v>116</v>
      </c>
      <c r="G229" s="45" t="s">
        <v>11</v>
      </c>
      <c r="H229" s="1">
        <f t="shared" si="58"/>
        <v>6.860000000000003</v>
      </c>
      <c r="I229" s="1">
        <v>0.15</v>
      </c>
      <c r="J229" s="1">
        <v>0.15</v>
      </c>
      <c r="K229" s="1">
        <v>0.16</v>
      </c>
      <c r="L229" s="1">
        <v>0.15</v>
      </c>
      <c r="M229" s="1">
        <v>0.15</v>
      </c>
      <c r="N229" s="1">
        <v>0.16</v>
      </c>
      <c r="O229" s="1">
        <v>0.15</v>
      </c>
      <c r="P229" s="1">
        <v>0.14</v>
      </c>
      <c r="Q229" s="1">
        <v>0.17</v>
      </c>
      <c r="R229" s="1">
        <v>0.13</v>
      </c>
      <c r="S229" s="1">
        <v>0.12</v>
      </c>
      <c r="T229" s="1">
        <v>0.15</v>
      </c>
      <c r="U229" s="1">
        <v>0.15</v>
      </c>
      <c r="V229" s="1">
        <v>0.16</v>
      </c>
      <c r="W229" s="1">
        <v>0.16</v>
      </c>
      <c r="X229" s="1">
        <v>0.15</v>
      </c>
      <c r="Y229" s="1">
        <v>0.16</v>
      </c>
      <c r="Z229" s="1">
        <v>0.16</v>
      </c>
      <c r="AA229" s="1">
        <v>0.15</v>
      </c>
      <c r="AB229" s="1">
        <v>0.14</v>
      </c>
      <c r="AC229" s="1">
        <v>0.16</v>
      </c>
      <c r="AD229" s="1">
        <v>0.14</v>
      </c>
      <c r="AE229" s="1">
        <v>0.12</v>
      </c>
      <c r="AF229" s="1">
        <v>0.14</v>
      </c>
      <c r="AG229" s="1">
        <v>0.14</v>
      </c>
      <c r="AH229" s="1">
        <v>0.17</v>
      </c>
      <c r="AI229" s="1">
        <v>0.16</v>
      </c>
      <c r="AJ229" s="1">
        <v>0.14</v>
      </c>
      <c r="AK229" s="1">
        <v>0.16</v>
      </c>
      <c r="AL229" s="1">
        <v>0.15</v>
      </c>
      <c r="AM229" s="1">
        <v>0.16</v>
      </c>
      <c r="AN229" s="1">
        <v>0.15</v>
      </c>
      <c r="AO229" s="1">
        <v>0.15</v>
      </c>
      <c r="AP229" s="1">
        <v>0.14</v>
      </c>
      <c r="AQ229" s="1">
        <v>0.12</v>
      </c>
      <c r="AR229" s="1">
        <v>0.15</v>
      </c>
      <c r="AS229" s="1">
        <v>0.14</v>
      </c>
      <c r="AT229" s="1">
        <v>0.17</v>
      </c>
      <c r="AU229" s="1">
        <v>0.15</v>
      </c>
      <c r="AV229" s="1">
        <v>0.15</v>
      </c>
      <c r="AW229" s="1">
        <v>0.16</v>
      </c>
      <c r="AX229" s="1">
        <v>0.14</v>
      </c>
      <c r="AY229" s="1">
        <v>0.17</v>
      </c>
      <c r="AZ229" s="1">
        <v>0.15</v>
      </c>
      <c r="BA229" s="1">
        <v>0.15</v>
      </c>
      <c r="BB229" s="1">
        <v>0.12</v>
      </c>
    </row>
    <row r="230" spans="2:7" ht="11.25">
      <c r="B230" s="45"/>
      <c r="C230" s="45"/>
      <c r="D230" s="45"/>
      <c r="E230" s="45"/>
      <c r="F230" s="45"/>
      <c r="G230" s="45"/>
    </row>
    <row r="231" spans="2:16" ht="11.25">
      <c r="B231" s="45" t="s">
        <v>223</v>
      </c>
      <c r="C231" s="45" t="s">
        <v>224</v>
      </c>
      <c r="D231" s="45" t="s">
        <v>105</v>
      </c>
      <c r="E231" s="45" t="s">
        <v>123</v>
      </c>
      <c r="F231" s="45" t="s">
        <v>124</v>
      </c>
      <c r="G231" s="45" t="s">
        <v>17</v>
      </c>
      <c r="H231" s="1">
        <f t="shared" si="58"/>
        <v>0.69</v>
      </c>
      <c r="L231" s="39">
        <f>L229-L230</f>
        <v>0.15</v>
      </c>
      <c r="M231" s="39">
        <f>M229-M230</f>
        <v>0.15</v>
      </c>
      <c r="N231" s="39">
        <f>N229-N230</f>
        <v>0.16</v>
      </c>
      <c r="O231" s="39">
        <f>O229-O230</f>
        <v>0.15</v>
      </c>
      <c r="P231" s="39">
        <v>0.08</v>
      </c>
    </row>
    <row r="232" spans="2:44" ht="11.25">
      <c r="B232" s="45" t="s">
        <v>223</v>
      </c>
      <c r="C232" s="45" t="s">
        <v>224</v>
      </c>
      <c r="D232" s="45" t="s">
        <v>105</v>
      </c>
      <c r="E232" s="45" t="s">
        <v>123</v>
      </c>
      <c r="F232" s="45" t="s">
        <v>124</v>
      </c>
      <c r="G232" s="45" t="s">
        <v>295</v>
      </c>
      <c r="H232" s="1">
        <f t="shared" si="58"/>
        <v>4.930000000000002</v>
      </c>
      <c r="R232" s="1">
        <v>0.02</v>
      </c>
      <c r="S232" s="1">
        <v>0.45</v>
      </c>
      <c r="T232" s="1">
        <v>0.43</v>
      </c>
      <c r="U232" s="1">
        <v>0.43</v>
      </c>
      <c r="V232" s="1">
        <v>1.04</v>
      </c>
      <c r="W232" s="1">
        <v>0.81</v>
      </c>
      <c r="X232" s="1">
        <v>0.77</v>
      </c>
      <c r="Y232" s="1">
        <v>0.34</v>
      </c>
      <c r="Z232" s="1">
        <v>0.03</v>
      </c>
      <c r="AA232" s="1">
        <v>0.04</v>
      </c>
      <c r="AB232" s="1">
        <v>0.04</v>
      </c>
      <c r="AC232" s="1">
        <v>0.03</v>
      </c>
      <c r="AD232" s="1">
        <v>0.04</v>
      </c>
      <c r="AE232" s="1">
        <v>0.04</v>
      </c>
      <c r="AF232" s="1">
        <v>0.03</v>
      </c>
      <c r="AG232" s="1">
        <v>0.03</v>
      </c>
      <c r="AH232" s="1">
        <v>0.04</v>
      </c>
      <c r="AI232" s="1">
        <v>0.03</v>
      </c>
      <c r="AJ232" s="1">
        <v>0.03</v>
      </c>
      <c r="AK232" s="1">
        <v>0.03</v>
      </c>
      <c r="AL232" s="1">
        <v>0.03</v>
      </c>
      <c r="AM232" s="1">
        <v>0.04</v>
      </c>
      <c r="AN232" s="1">
        <v>0.04</v>
      </c>
      <c r="AO232" s="1">
        <v>0.03</v>
      </c>
      <c r="AP232" s="1">
        <v>0.04</v>
      </c>
      <c r="AQ232" s="1">
        <v>0.03</v>
      </c>
      <c r="AR232" s="1">
        <v>0.02</v>
      </c>
    </row>
    <row r="233" spans="2:17" ht="11.25">
      <c r="B233" s="45" t="s">
        <v>223</v>
      </c>
      <c r="C233" s="45" t="s">
        <v>224</v>
      </c>
      <c r="D233" s="45" t="s">
        <v>105</v>
      </c>
      <c r="E233" s="45" t="s">
        <v>123</v>
      </c>
      <c r="F233" s="45" t="s">
        <v>124</v>
      </c>
      <c r="G233" s="45" t="s">
        <v>290</v>
      </c>
      <c r="H233" s="1">
        <f t="shared" si="58"/>
        <v>6.03</v>
      </c>
      <c r="I233" s="39">
        <v>0.67</v>
      </c>
      <c r="J233" s="39">
        <v>0.67</v>
      </c>
      <c r="K233" s="39">
        <v>0.67</v>
      </c>
      <c r="L233" s="39">
        <v>0.67</v>
      </c>
      <c r="M233" s="39">
        <v>0.67</v>
      </c>
      <c r="N233" s="39">
        <v>0.67</v>
      </c>
      <c r="O233" s="39">
        <v>0.67</v>
      </c>
      <c r="P233" s="39">
        <v>0.67</v>
      </c>
      <c r="Q233" s="39">
        <v>0.67</v>
      </c>
    </row>
    <row r="234" spans="2:54" ht="11.25">
      <c r="B234" s="45" t="s">
        <v>223</v>
      </c>
      <c r="C234" s="45" t="s">
        <v>224</v>
      </c>
      <c r="D234" s="45" t="s">
        <v>105</v>
      </c>
      <c r="E234" s="45" t="s">
        <v>123</v>
      </c>
      <c r="F234" s="45" t="s">
        <v>124</v>
      </c>
      <c r="G234" s="45" t="s">
        <v>11</v>
      </c>
      <c r="H234" s="1">
        <f t="shared" si="58"/>
        <v>21.190000000000012</v>
      </c>
      <c r="I234" s="39">
        <v>0.31</v>
      </c>
      <c r="J234" s="39">
        <v>0.31</v>
      </c>
      <c r="K234" s="39">
        <v>0.33</v>
      </c>
      <c r="L234" s="39">
        <v>0.31</v>
      </c>
      <c r="M234" s="39">
        <v>0.31</v>
      </c>
      <c r="N234" s="39">
        <v>0.33</v>
      </c>
      <c r="O234" s="39">
        <v>0.31</v>
      </c>
      <c r="P234" s="39">
        <v>0.28</v>
      </c>
      <c r="Q234" s="39">
        <v>0.36</v>
      </c>
      <c r="R234" s="1">
        <v>0.44</v>
      </c>
      <c r="S234" s="1">
        <v>0.41</v>
      </c>
      <c r="T234" s="1">
        <v>0.51</v>
      </c>
      <c r="U234" s="1">
        <v>0.49</v>
      </c>
      <c r="V234" s="1">
        <v>0.53</v>
      </c>
      <c r="W234" s="1">
        <v>0.53</v>
      </c>
      <c r="X234" s="1">
        <v>0.49</v>
      </c>
      <c r="Y234" s="1">
        <v>0.53</v>
      </c>
      <c r="Z234" s="1">
        <v>0.53</v>
      </c>
      <c r="AA234" s="1">
        <v>0.51</v>
      </c>
      <c r="AB234" s="1">
        <v>0.46</v>
      </c>
      <c r="AC234" s="1">
        <v>0.53</v>
      </c>
      <c r="AD234" s="1">
        <v>0.46</v>
      </c>
      <c r="AE234" s="1">
        <v>0.39</v>
      </c>
      <c r="AF234" s="1">
        <v>0.48</v>
      </c>
      <c r="AG234" s="1">
        <v>0.48</v>
      </c>
      <c r="AH234" s="1">
        <v>0.55</v>
      </c>
      <c r="AI234" s="1">
        <v>0.53</v>
      </c>
      <c r="AJ234" s="1">
        <v>0.48</v>
      </c>
      <c r="AK234" s="1">
        <v>0.53</v>
      </c>
      <c r="AL234" s="1">
        <v>0.51</v>
      </c>
      <c r="AM234" s="1">
        <v>0.53</v>
      </c>
      <c r="AN234" s="1">
        <v>0.51</v>
      </c>
      <c r="AO234" s="1">
        <v>0.51</v>
      </c>
      <c r="AP234" s="1">
        <v>0.48</v>
      </c>
      <c r="AQ234" s="1">
        <v>0.41</v>
      </c>
      <c r="AR234" s="1">
        <v>0.51</v>
      </c>
      <c r="AS234" s="1">
        <v>0.48</v>
      </c>
      <c r="AT234" s="1">
        <v>0.55</v>
      </c>
      <c r="AU234" s="1">
        <v>0.51</v>
      </c>
      <c r="AV234" s="1">
        <v>0.51</v>
      </c>
      <c r="AW234" s="1">
        <v>0.53</v>
      </c>
      <c r="AX234" s="1">
        <v>0.48</v>
      </c>
      <c r="AY234" s="1">
        <v>0.55</v>
      </c>
      <c r="AZ234" s="1">
        <v>0.51</v>
      </c>
      <c r="BA234" s="1">
        <v>0.51</v>
      </c>
      <c r="BB234" s="1">
        <v>0.39</v>
      </c>
    </row>
    <row r="235" spans="2:57" s="27" customFormat="1" ht="12">
      <c r="B235" s="47"/>
      <c r="C235" s="47"/>
      <c r="D235" s="47"/>
      <c r="E235" s="47"/>
      <c r="F235" s="47"/>
      <c r="G235" s="48" t="str">
        <f>+E234&amp;B234&amp;C234</f>
        <v>COLE        subtotal =</v>
      </c>
      <c r="I235" s="42">
        <f>I233+I234</f>
        <v>0.98</v>
      </c>
      <c r="J235" s="42">
        <f aca="true" t="shared" si="59" ref="J235:BD235">SUM(J231:J234)</f>
        <v>0.98</v>
      </c>
      <c r="K235" s="42">
        <f t="shared" si="59"/>
        <v>1</v>
      </c>
      <c r="L235" s="38">
        <f t="shared" si="59"/>
        <v>1.1300000000000001</v>
      </c>
      <c r="M235" s="38">
        <f t="shared" si="59"/>
        <v>1.1300000000000001</v>
      </c>
      <c r="N235" s="38">
        <f t="shared" si="59"/>
        <v>1.1600000000000001</v>
      </c>
      <c r="O235" s="38">
        <f t="shared" si="59"/>
        <v>1.1300000000000001</v>
      </c>
      <c r="P235" s="42">
        <f t="shared" si="59"/>
        <v>1.03</v>
      </c>
      <c r="Q235" s="42">
        <f t="shared" si="59"/>
        <v>1.03</v>
      </c>
      <c r="R235" s="42">
        <f t="shared" si="59"/>
        <v>0.46</v>
      </c>
      <c r="S235" s="42">
        <f t="shared" si="59"/>
        <v>0.86</v>
      </c>
      <c r="T235" s="37">
        <f t="shared" si="59"/>
        <v>0.94</v>
      </c>
      <c r="U235" s="37">
        <f t="shared" si="59"/>
        <v>0.9199999999999999</v>
      </c>
      <c r="V235" s="38">
        <f t="shared" si="59"/>
        <v>1.57</v>
      </c>
      <c r="W235" s="38">
        <f t="shared" si="59"/>
        <v>1.34</v>
      </c>
      <c r="X235" s="38">
        <f t="shared" si="59"/>
        <v>1.26</v>
      </c>
      <c r="Y235" s="37">
        <f t="shared" si="59"/>
        <v>0.8700000000000001</v>
      </c>
      <c r="Z235" s="37">
        <f t="shared" si="59"/>
        <v>0.56</v>
      </c>
      <c r="AA235" s="37">
        <f t="shared" si="59"/>
        <v>0.55</v>
      </c>
      <c r="AB235" s="37">
        <f t="shared" si="59"/>
        <v>0.5</v>
      </c>
      <c r="AC235" s="37">
        <f t="shared" si="59"/>
        <v>0.56</v>
      </c>
      <c r="AD235" s="37">
        <f t="shared" si="59"/>
        <v>0.5</v>
      </c>
      <c r="AE235" s="37">
        <f t="shared" si="59"/>
        <v>0.43</v>
      </c>
      <c r="AF235" s="37">
        <f t="shared" si="59"/>
        <v>0.51</v>
      </c>
      <c r="AG235" s="37">
        <f t="shared" si="59"/>
        <v>0.51</v>
      </c>
      <c r="AH235" s="37">
        <f t="shared" si="59"/>
        <v>0.5900000000000001</v>
      </c>
      <c r="AI235" s="37">
        <f t="shared" si="59"/>
        <v>0.56</v>
      </c>
      <c r="AJ235" s="37">
        <f t="shared" si="59"/>
        <v>0.51</v>
      </c>
      <c r="AK235" s="37">
        <f t="shared" si="59"/>
        <v>0.56</v>
      </c>
      <c r="AL235" s="37">
        <f t="shared" si="59"/>
        <v>0.54</v>
      </c>
      <c r="AM235" s="37">
        <f t="shared" si="59"/>
        <v>0.5700000000000001</v>
      </c>
      <c r="AN235" s="37">
        <f t="shared" si="59"/>
        <v>0.55</v>
      </c>
      <c r="AO235" s="37">
        <f t="shared" si="59"/>
        <v>0.54</v>
      </c>
      <c r="AP235" s="37">
        <f t="shared" si="59"/>
        <v>0.52</v>
      </c>
      <c r="AQ235" s="37">
        <f t="shared" si="59"/>
        <v>0.43999999999999995</v>
      </c>
      <c r="AR235" s="37">
        <f t="shared" si="59"/>
        <v>0.53</v>
      </c>
      <c r="AS235" s="37">
        <f t="shared" si="59"/>
        <v>0.48</v>
      </c>
      <c r="AT235" s="37">
        <f t="shared" si="59"/>
        <v>0.55</v>
      </c>
      <c r="AU235" s="37">
        <f t="shared" si="59"/>
        <v>0.51</v>
      </c>
      <c r="AV235" s="37">
        <f t="shared" si="59"/>
        <v>0.51</v>
      </c>
      <c r="AW235" s="37">
        <f t="shared" si="59"/>
        <v>0.53</v>
      </c>
      <c r="AX235" s="37">
        <f t="shared" si="59"/>
        <v>0.48</v>
      </c>
      <c r="AY235" s="37">
        <f t="shared" si="59"/>
        <v>0.55</v>
      </c>
      <c r="AZ235" s="37">
        <f t="shared" si="59"/>
        <v>0.51</v>
      </c>
      <c r="BA235" s="37">
        <f t="shared" si="59"/>
        <v>0.51</v>
      </c>
      <c r="BB235" s="37">
        <f t="shared" si="59"/>
        <v>0.39</v>
      </c>
      <c r="BC235" s="37">
        <f t="shared" si="59"/>
        <v>0</v>
      </c>
      <c r="BD235" s="37">
        <f t="shared" si="59"/>
        <v>0</v>
      </c>
      <c r="BE235" s="30"/>
    </row>
    <row r="236" spans="2:57" s="27" customFormat="1" ht="12">
      <c r="B236" s="47"/>
      <c r="C236" s="47"/>
      <c r="D236" s="47"/>
      <c r="E236" s="47"/>
      <c r="F236" s="47"/>
      <c r="G236" s="48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0"/>
    </row>
    <row r="237" spans="2:20" ht="11.25">
      <c r="B237" s="45" t="s">
        <v>223</v>
      </c>
      <c r="C237" s="45" t="s">
        <v>224</v>
      </c>
      <c r="D237" s="45" t="s">
        <v>105</v>
      </c>
      <c r="E237" s="45" t="s">
        <v>130</v>
      </c>
      <c r="F237" s="45" t="s">
        <v>131</v>
      </c>
      <c r="G237" s="45" t="s">
        <v>23</v>
      </c>
      <c r="H237" s="1">
        <f t="shared" si="58"/>
        <v>3.59</v>
      </c>
      <c r="I237" s="1">
        <v>0.32</v>
      </c>
      <c r="J237" s="1">
        <v>0.32</v>
      </c>
      <c r="K237" s="1">
        <v>0.33</v>
      </c>
      <c r="L237" s="1">
        <v>0.32</v>
      </c>
      <c r="M237" s="1">
        <v>0.42</v>
      </c>
      <c r="N237" s="1">
        <v>0.64</v>
      </c>
      <c r="O237" s="1">
        <v>0.61</v>
      </c>
      <c r="P237" s="1">
        <v>0.09</v>
      </c>
      <c r="Q237" s="1">
        <v>0.19</v>
      </c>
      <c r="R237" s="1">
        <v>0.15</v>
      </c>
      <c r="S237" s="1">
        <v>0.14</v>
      </c>
      <c r="T237" s="1">
        <v>0.06</v>
      </c>
    </row>
    <row r="238" spans="2:7" ht="11.25">
      <c r="B238" s="45"/>
      <c r="C238" s="45"/>
      <c r="D238" s="45"/>
      <c r="E238" s="45"/>
      <c r="F238" s="45"/>
      <c r="G238" s="45"/>
    </row>
    <row r="239" spans="2:53" ht="11.25">
      <c r="B239" s="45" t="s">
        <v>223</v>
      </c>
      <c r="C239" s="45" t="s">
        <v>224</v>
      </c>
      <c r="D239" s="45" t="s">
        <v>105</v>
      </c>
      <c r="E239" s="45" t="s">
        <v>142</v>
      </c>
      <c r="F239" s="45" t="s">
        <v>143</v>
      </c>
      <c r="G239" s="45" t="s">
        <v>19</v>
      </c>
      <c r="H239" s="1">
        <f t="shared" si="58"/>
        <v>1.53</v>
      </c>
      <c r="AO239" s="1">
        <v>0.48</v>
      </c>
      <c r="AS239" s="1">
        <v>0.27</v>
      </c>
      <c r="AY239" s="1">
        <v>0.27</v>
      </c>
      <c r="AZ239" s="1">
        <v>0.35</v>
      </c>
      <c r="BA239" s="1">
        <v>0.16</v>
      </c>
    </row>
    <row r="240" spans="2:39" ht="11.25">
      <c r="B240" s="45" t="s">
        <v>223</v>
      </c>
      <c r="C240" s="45" t="s">
        <v>224</v>
      </c>
      <c r="D240" s="45" t="s">
        <v>105</v>
      </c>
      <c r="E240" s="45" t="s">
        <v>142</v>
      </c>
      <c r="F240" s="45" t="s">
        <v>143</v>
      </c>
      <c r="G240" s="45" t="s">
        <v>2</v>
      </c>
      <c r="H240" s="1">
        <f t="shared" si="58"/>
        <v>9.82</v>
      </c>
      <c r="I240" s="1">
        <v>0.63</v>
      </c>
      <c r="J240" s="1">
        <v>0.25</v>
      </c>
      <c r="K240" s="1">
        <v>0.26</v>
      </c>
      <c r="L240" s="1">
        <v>0.21</v>
      </c>
      <c r="M240" s="1">
        <v>0.21</v>
      </c>
      <c r="N240" s="1">
        <v>0.22</v>
      </c>
      <c r="O240" s="1">
        <v>0.21</v>
      </c>
      <c r="P240" s="1">
        <v>0.19</v>
      </c>
      <c r="Q240" s="1">
        <v>0.21</v>
      </c>
      <c r="R240" s="1">
        <v>0.77</v>
      </c>
      <c r="S240" s="1">
        <v>0.33</v>
      </c>
      <c r="T240" s="1">
        <v>0.36</v>
      </c>
      <c r="U240" s="1">
        <v>0.34</v>
      </c>
      <c r="V240" s="1">
        <v>1.03</v>
      </c>
      <c r="W240" s="1">
        <v>0.56</v>
      </c>
      <c r="X240" s="1">
        <v>0.48</v>
      </c>
      <c r="Y240" s="1">
        <v>0.51</v>
      </c>
      <c r="Z240" s="1">
        <v>0.47</v>
      </c>
      <c r="AA240" s="1">
        <v>0.42</v>
      </c>
      <c r="AB240" s="1">
        <v>0.38</v>
      </c>
      <c r="AC240" s="1">
        <v>0.38</v>
      </c>
      <c r="AD240" s="1">
        <v>0.25</v>
      </c>
      <c r="AE240" s="1">
        <v>0.18</v>
      </c>
      <c r="AF240" s="1">
        <v>0.21</v>
      </c>
      <c r="AG240" s="1">
        <v>0.19</v>
      </c>
      <c r="AH240" s="1">
        <v>0.19</v>
      </c>
      <c r="AI240" s="1">
        <v>0.12</v>
      </c>
      <c r="AJ240" s="1">
        <v>0.08</v>
      </c>
      <c r="AK240" s="1">
        <v>0.08</v>
      </c>
      <c r="AL240" s="1">
        <v>0.07</v>
      </c>
      <c r="AM240" s="1">
        <v>0.03</v>
      </c>
    </row>
    <row r="241" spans="2:54" ht="11.25">
      <c r="B241" s="45" t="s">
        <v>223</v>
      </c>
      <c r="C241" s="45" t="s">
        <v>224</v>
      </c>
      <c r="D241" s="45" t="s">
        <v>105</v>
      </c>
      <c r="E241" s="45" t="s">
        <v>142</v>
      </c>
      <c r="F241" s="45" t="s">
        <v>143</v>
      </c>
      <c r="G241" s="45" t="s">
        <v>11</v>
      </c>
      <c r="H241" s="1">
        <f t="shared" si="58"/>
        <v>30.23798944900351</v>
      </c>
      <c r="I241" s="40">
        <v>0.2621336459554513</v>
      </c>
      <c r="J241" s="40">
        <v>0.2621336459554513</v>
      </c>
      <c r="K241" s="40">
        <v>0.40234466588511136</v>
      </c>
      <c r="L241" s="40">
        <v>0.38405627198124265</v>
      </c>
      <c r="M241" s="40">
        <v>0.38405627198124265</v>
      </c>
      <c r="N241" s="40">
        <v>0.40234466588511136</v>
      </c>
      <c r="O241" s="40">
        <v>0.38405627198124265</v>
      </c>
      <c r="P241" s="40">
        <v>0.3718640093786635</v>
      </c>
      <c r="Q241" s="1">
        <v>1.39</v>
      </c>
      <c r="R241" s="41">
        <v>0.545</v>
      </c>
      <c r="S241" s="41">
        <v>0.515</v>
      </c>
      <c r="T241" s="41">
        <v>0.635</v>
      </c>
      <c r="U241" s="41">
        <v>0.605</v>
      </c>
      <c r="V241" s="41">
        <v>0.665</v>
      </c>
      <c r="W241" s="41">
        <v>0.665</v>
      </c>
      <c r="X241" s="41">
        <v>0.605</v>
      </c>
      <c r="Y241" s="41">
        <v>0.665</v>
      </c>
      <c r="Z241" s="41">
        <v>0.665</v>
      </c>
      <c r="AA241" s="41">
        <v>0.635</v>
      </c>
      <c r="AB241" s="41">
        <v>0.595</v>
      </c>
      <c r="AC241" s="41">
        <v>0.66</v>
      </c>
      <c r="AD241" s="41">
        <v>0.57</v>
      </c>
      <c r="AE241" s="41">
        <v>0.48</v>
      </c>
      <c r="AF241" s="41">
        <v>0.6</v>
      </c>
      <c r="AG241" s="41">
        <v>0.6</v>
      </c>
      <c r="AH241" s="41">
        <v>0.69</v>
      </c>
      <c r="AI241" s="41">
        <v>0.66</v>
      </c>
      <c r="AJ241" s="41">
        <v>0.6</v>
      </c>
      <c r="AK241" s="41">
        <v>0.66</v>
      </c>
      <c r="AL241" s="41">
        <v>0.63</v>
      </c>
      <c r="AM241" s="41">
        <v>0.66</v>
      </c>
      <c r="AN241" s="41">
        <v>0.63</v>
      </c>
      <c r="AO241" s="1">
        <v>0.86</v>
      </c>
      <c r="AP241" s="1">
        <v>0.82</v>
      </c>
      <c r="AQ241" s="1">
        <v>0.7</v>
      </c>
      <c r="AR241" s="1">
        <v>0.86</v>
      </c>
      <c r="AS241" s="1">
        <v>0.82</v>
      </c>
      <c r="AT241" s="1">
        <v>0.94</v>
      </c>
      <c r="AU241" s="1">
        <v>0.86</v>
      </c>
      <c r="AV241" s="1">
        <v>0.86</v>
      </c>
      <c r="AW241" s="1">
        <v>0.9</v>
      </c>
      <c r="AX241" s="1">
        <v>0.82</v>
      </c>
      <c r="AY241" s="1">
        <v>0.94</v>
      </c>
      <c r="AZ241" s="1">
        <v>0.86</v>
      </c>
      <c r="BA241" s="1">
        <v>0.86</v>
      </c>
      <c r="BB241" s="1">
        <v>0.66</v>
      </c>
    </row>
    <row r="242" spans="2:57" s="27" customFormat="1" ht="12">
      <c r="B242" s="47"/>
      <c r="C242" s="47"/>
      <c r="D242" s="47"/>
      <c r="E242" s="47"/>
      <c r="F242" s="47"/>
      <c r="G242" s="48" t="str">
        <f>+E241&amp;B241&amp;C241</f>
        <v>FOGARTY     subtotal =</v>
      </c>
      <c r="I242" s="42">
        <f>SUM(I240:I241)</f>
        <v>0.8921336459554513</v>
      </c>
      <c r="J242" s="42">
        <f aca="true" t="shared" si="60" ref="J242:BD242">SUM(J239:J241)</f>
        <v>0.5121336459554513</v>
      </c>
      <c r="K242" s="42">
        <f t="shared" si="60"/>
        <v>0.6623446658851113</v>
      </c>
      <c r="L242" s="42">
        <f t="shared" si="60"/>
        <v>0.5940562719812427</v>
      </c>
      <c r="M242" s="42">
        <f t="shared" si="60"/>
        <v>0.5940562719812427</v>
      </c>
      <c r="N242" s="42">
        <f t="shared" si="60"/>
        <v>0.6223446658851114</v>
      </c>
      <c r="O242" s="42">
        <f t="shared" si="60"/>
        <v>0.5940562719812427</v>
      </c>
      <c r="P242" s="42">
        <f t="shared" si="60"/>
        <v>0.5618640093786635</v>
      </c>
      <c r="Q242" s="38">
        <f t="shared" si="60"/>
        <v>1.5999999999999999</v>
      </c>
      <c r="R242" s="38">
        <f t="shared" si="60"/>
        <v>1.315</v>
      </c>
      <c r="S242" s="42">
        <f t="shared" si="60"/>
        <v>0.845</v>
      </c>
      <c r="T242" s="42">
        <f t="shared" si="60"/>
        <v>0.995</v>
      </c>
      <c r="U242" s="42">
        <f t="shared" si="60"/>
        <v>0.9450000000000001</v>
      </c>
      <c r="V242" s="38">
        <f t="shared" si="60"/>
        <v>1.695</v>
      </c>
      <c r="W242" s="38">
        <f t="shared" si="60"/>
        <v>1.225</v>
      </c>
      <c r="X242" s="38">
        <f t="shared" si="60"/>
        <v>1.085</v>
      </c>
      <c r="Y242" s="38">
        <f t="shared" si="60"/>
        <v>1.175</v>
      </c>
      <c r="Z242" s="38">
        <f t="shared" si="60"/>
        <v>1.135</v>
      </c>
      <c r="AA242" s="38">
        <f t="shared" si="60"/>
        <v>1.055</v>
      </c>
      <c r="AB242" s="42">
        <f t="shared" si="60"/>
        <v>0.975</v>
      </c>
      <c r="AC242" s="42">
        <f t="shared" si="60"/>
        <v>1.04</v>
      </c>
      <c r="AD242" s="42">
        <f t="shared" si="60"/>
        <v>0.82</v>
      </c>
      <c r="AE242" s="42">
        <f t="shared" si="60"/>
        <v>0.6599999999999999</v>
      </c>
      <c r="AF242" s="42">
        <f t="shared" si="60"/>
        <v>0.8099999999999999</v>
      </c>
      <c r="AG242" s="42">
        <f t="shared" si="60"/>
        <v>0.79</v>
      </c>
      <c r="AH242" s="42">
        <f t="shared" si="60"/>
        <v>0.8799999999999999</v>
      </c>
      <c r="AI242" s="42">
        <f t="shared" si="60"/>
        <v>0.78</v>
      </c>
      <c r="AJ242" s="42">
        <f t="shared" si="60"/>
        <v>0.6799999999999999</v>
      </c>
      <c r="AK242" s="42">
        <f t="shared" si="60"/>
        <v>0.74</v>
      </c>
      <c r="AL242" s="42">
        <f t="shared" si="60"/>
        <v>0.7</v>
      </c>
      <c r="AM242" s="42">
        <f t="shared" si="60"/>
        <v>0.6900000000000001</v>
      </c>
      <c r="AN242" s="42">
        <f t="shared" si="60"/>
        <v>0.63</v>
      </c>
      <c r="AO242" s="38">
        <f t="shared" si="60"/>
        <v>1.3399999999999999</v>
      </c>
      <c r="AP242" s="37">
        <f t="shared" si="60"/>
        <v>0.82</v>
      </c>
      <c r="AQ242" s="37">
        <f t="shared" si="60"/>
        <v>0.7</v>
      </c>
      <c r="AR242" s="37">
        <f t="shared" si="60"/>
        <v>0.86</v>
      </c>
      <c r="AS242" s="37">
        <f t="shared" si="60"/>
        <v>1.0899999999999999</v>
      </c>
      <c r="AT242" s="37">
        <f t="shared" si="60"/>
        <v>0.94</v>
      </c>
      <c r="AU242" s="37">
        <f t="shared" si="60"/>
        <v>0.86</v>
      </c>
      <c r="AV242" s="37">
        <f t="shared" si="60"/>
        <v>0.86</v>
      </c>
      <c r="AW242" s="37">
        <f t="shared" si="60"/>
        <v>0.9</v>
      </c>
      <c r="AX242" s="37">
        <f t="shared" si="60"/>
        <v>0.82</v>
      </c>
      <c r="AY242" s="37">
        <f t="shared" si="60"/>
        <v>1.21</v>
      </c>
      <c r="AZ242" s="37">
        <f t="shared" si="60"/>
        <v>1.21</v>
      </c>
      <c r="BA242" s="37">
        <f t="shared" si="60"/>
        <v>1.02</v>
      </c>
      <c r="BB242" s="37">
        <f t="shared" si="60"/>
        <v>0.66</v>
      </c>
      <c r="BC242" s="37">
        <f t="shared" si="60"/>
        <v>0</v>
      </c>
      <c r="BD242" s="37">
        <f t="shared" si="60"/>
        <v>0</v>
      </c>
      <c r="BE242" s="30"/>
    </row>
    <row r="243" spans="2:57" s="27" customFormat="1" ht="12">
      <c r="B243" s="47"/>
      <c r="C243" s="47"/>
      <c r="D243" s="47"/>
      <c r="E243" s="47"/>
      <c r="F243" s="47"/>
      <c r="G243" s="48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0"/>
    </row>
    <row r="244" spans="2:57" s="27" customFormat="1" ht="11.25" customHeight="1">
      <c r="B244" s="45" t="s">
        <v>223</v>
      </c>
      <c r="C244" s="45" t="s">
        <v>224</v>
      </c>
      <c r="D244" s="45" t="s">
        <v>105</v>
      </c>
      <c r="E244" s="45" t="s">
        <v>292</v>
      </c>
      <c r="F244" s="45" t="s">
        <v>143</v>
      </c>
      <c r="G244" s="45" t="s">
        <v>291</v>
      </c>
      <c r="H244" s="40">
        <f t="shared" si="58"/>
        <v>2.106822977725674</v>
      </c>
      <c r="I244" s="43">
        <v>0.19357561547479485</v>
      </c>
      <c r="J244" s="43">
        <v>0.19357561547479485</v>
      </c>
      <c r="K244" s="43">
        <v>0.29711606096131304</v>
      </c>
      <c r="L244" s="43">
        <v>0.2836107854630715</v>
      </c>
      <c r="M244" s="43">
        <v>0.2836107854630715</v>
      </c>
      <c r="N244" s="43">
        <v>0.29711606096131304</v>
      </c>
      <c r="O244" s="43">
        <v>0.2836107854630715</v>
      </c>
      <c r="P244" s="43">
        <v>0.2746072684642439</v>
      </c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0"/>
    </row>
    <row r="245" spans="2:57" s="27" customFormat="1" ht="11.25" customHeight="1">
      <c r="B245" s="45" t="s">
        <v>223</v>
      </c>
      <c r="C245" s="45" t="s">
        <v>224</v>
      </c>
      <c r="D245" s="45" t="s">
        <v>105</v>
      </c>
      <c r="E245" s="45" t="s">
        <v>293</v>
      </c>
      <c r="F245" s="45" t="s">
        <v>143</v>
      </c>
      <c r="G245" s="45" t="s">
        <v>291</v>
      </c>
      <c r="H245" s="40">
        <f t="shared" si="58"/>
        <v>2.106822977725674</v>
      </c>
      <c r="I245" s="43">
        <v>0.19357561547479485</v>
      </c>
      <c r="J245" s="43">
        <v>0.19357561547479485</v>
      </c>
      <c r="K245" s="43">
        <v>0.29711606096131304</v>
      </c>
      <c r="L245" s="43">
        <v>0.2836107854630715</v>
      </c>
      <c r="M245" s="43">
        <v>0.2836107854630715</v>
      </c>
      <c r="N245" s="43">
        <v>0.29711606096131304</v>
      </c>
      <c r="O245" s="43">
        <v>0.2836107854630715</v>
      </c>
      <c r="P245" s="43">
        <v>0.2746072684642439</v>
      </c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0"/>
    </row>
    <row r="246" spans="2:57" s="27" customFormat="1" ht="11.25" customHeight="1">
      <c r="B246" s="45" t="s">
        <v>223</v>
      </c>
      <c r="C246" s="45" t="s">
        <v>224</v>
      </c>
      <c r="D246" s="45" t="s">
        <v>105</v>
      </c>
      <c r="E246" s="45" t="s">
        <v>294</v>
      </c>
      <c r="F246" s="45" t="s">
        <v>143</v>
      </c>
      <c r="G246" s="45" t="s">
        <v>296</v>
      </c>
      <c r="H246" s="40">
        <f t="shared" si="58"/>
        <v>0.9217350527549824</v>
      </c>
      <c r="I246" s="43">
        <v>0.08468933177022274</v>
      </c>
      <c r="J246" s="43">
        <v>0.08468933177022274</v>
      </c>
      <c r="K246" s="43">
        <v>0.12998827667057444</v>
      </c>
      <c r="L246" s="43">
        <v>0.12407971864009378</v>
      </c>
      <c r="M246" s="43">
        <v>0.12407971864009378</v>
      </c>
      <c r="N246" s="43">
        <v>0.12998827667057444</v>
      </c>
      <c r="O246" s="43">
        <v>0.12407971864009378</v>
      </c>
      <c r="P246" s="43">
        <v>0.12014067995310668</v>
      </c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0"/>
    </row>
    <row r="247" spans="2:57" s="27" customFormat="1" ht="11.25" customHeight="1">
      <c r="B247" s="45"/>
      <c r="C247" s="45"/>
      <c r="D247" s="45"/>
      <c r="E247" s="45"/>
      <c r="F247" s="45"/>
      <c r="G247" s="45"/>
      <c r="H247" s="44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0"/>
    </row>
    <row r="248" spans="2:57" s="27" customFormat="1" ht="12" customHeight="1">
      <c r="B248" s="47"/>
      <c r="C248" s="47"/>
      <c r="D248" s="47"/>
      <c r="E248" s="47"/>
      <c r="F248" s="47"/>
      <c r="G248" s="48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0"/>
    </row>
    <row r="249" spans="2:12" ht="11.25" customHeight="1">
      <c r="B249" s="45" t="s">
        <v>223</v>
      </c>
      <c r="C249" s="45" t="s">
        <v>224</v>
      </c>
      <c r="D249" s="45" t="s">
        <v>105</v>
      </c>
      <c r="E249" s="45" t="s">
        <v>144</v>
      </c>
      <c r="F249" s="45" t="s">
        <v>145</v>
      </c>
      <c r="G249" s="45" t="s">
        <v>28</v>
      </c>
      <c r="H249" s="1">
        <f t="shared" si="58"/>
        <v>1.45</v>
      </c>
      <c r="I249" s="1">
        <v>0.45</v>
      </c>
      <c r="J249" s="1">
        <v>0.52</v>
      </c>
      <c r="K249" s="1">
        <v>0.33</v>
      </c>
      <c r="L249" s="1">
        <v>0.15</v>
      </c>
    </row>
    <row r="250" spans="2:17" ht="11.25" customHeight="1">
      <c r="B250" s="46" t="s">
        <v>223</v>
      </c>
      <c r="C250" s="46" t="s">
        <v>224</v>
      </c>
      <c r="D250" s="46" t="s">
        <v>105</v>
      </c>
      <c r="E250" s="46" t="s">
        <v>144</v>
      </c>
      <c r="F250" s="46" t="s">
        <v>145</v>
      </c>
      <c r="G250" s="46" t="s">
        <v>291</v>
      </c>
      <c r="H250" s="39"/>
      <c r="I250" s="39">
        <v>0.2</v>
      </c>
      <c r="J250" s="39">
        <v>0.2</v>
      </c>
      <c r="K250" s="39">
        <v>0.2</v>
      </c>
      <c r="L250" s="39">
        <v>0.2</v>
      </c>
      <c r="M250" s="39">
        <v>0.2</v>
      </c>
      <c r="N250" s="39">
        <v>0.2</v>
      </c>
      <c r="O250" s="39">
        <v>0.2</v>
      </c>
      <c r="P250" s="39">
        <v>0.2</v>
      </c>
      <c r="Q250" s="39">
        <v>0.2</v>
      </c>
    </row>
    <row r="251" spans="2:17" ht="12" customHeight="1">
      <c r="B251" s="46"/>
      <c r="C251" s="46"/>
      <c r="D251" s="46"/>
      <c r="E251" s="46"/>
      <c r="F251" s="46"/>
      <c r="G251" s="49" t="str">
        <f>+E250&amp;B250&amp;C250</f>
        <v>FREUDENBERG subtotal =</v>
      </c>
      <c r="H251" s="39"/>
      <c r="I251" s="39">
        <f>SUM(I249:I250)</f>
        <v>0.65</v>
      </c>
      <c r="J251" s="39">
        <f aca="true" t="shared" si="61" ref="J251:Q251">SUM(J249:J250)</f>
        <v>0.72</v>
      </c>
      <c r="K251" s="39">
        <f t="shared" si="61"/>
        <v>0.53</v>
      </c>
      <c r="L251" s="39">
        <f t="shared" si="61"/>
        <v>0.35</v>
      </c>
      <c r="M251" s="39">
        <f t="shared" si="61"/>
        <v>0.2</v>
      </c>
      <c r="N251" s="39">
        <f t="shared" si="61"/>
        <v>0.2</v>
      </c>
      <c r="O251" s="39">
        <f t="shared" si="61"/>
        <v>0.2</v>
      </c>
      <c r="P251" s="39">
        <f t="shared" si="61"/>
        <v>0.2</v>
      </c>
      <c r="Q251" s="39">
        <f t="shared" si="61"/>
        <v>0.2</v>
      </c>
    </row>
    <row r="252" spans="2:7" ht="11.25" customHeight="1">
      <c r="B252" s="45"/>
      <c r="C252" s="45"/>
      <c r="D252" s="45"/>
      <c r="E252" s="45"/>
      <c r="F252" s="45"/>
      <c r="G252" s="45"/>
    </row>
    <row r="253" spans="2:42" ht="11.25" customHeight="1">
      <c r="B253" s="45" t="s">
        <v>223</v>
      </c>
      <c r="C253" s="45" t="s">
        <v>224</v>
      </c>
      <c r="D253" s="45" t="s">
        <v>105</v>
      </c>
      <c r="E253" s="45" t="s">
        <v>148</v>
      </c>
      <c r="F253" s="45" t="s">
        <v>149</v>
      </c>
      <c r="G253" s="45" t="s">
        <v>49</v>
      </c>
      <c r="H253" s="1">
        <f t="shared" si="58"/>
        <v>0.18</v>
      </c>
      <c r="AG253" s="1">
        <v>0.01</v>
      </c>
      <c r="AH253" s="1">
        <v>0.02</v>
      </c>
      <c r="AI253" s="1">
        <v>0.02</v>
      </c>
      <c r="AJ253" s="1">
        <v>0.02</v>
      </c>
      <c r="AK253" s="1">
        <v>0.02</v>
      </c>
      <c r="AL253" s="1">
        <v>0.02</v>
      </c>
      <c r="AM253" s="1">
        <v>0.02</v>
      </c>
      <c r="AN253" s="1">
        <v>0.02</v>
      </c>
      <c r="AO253" s="1">
        <v>0.02</v>
      </c>
      <c r="AP253" s="1">
        <v>0.01</v>
      </c>
    </row>
    <row r="254" spans="2:49" ht="11.25" customHeight="1">
      <c r="B254" s="45" t="s">
        <v>223</v>
      </c>
      <c r="C254" s="45" t="s">
        <v>224</v>
      </c>
      <c r="D254" s="45" t="s">
        <v>105</v>
      </c>
      <c r="E254" s="45" t="s">
        <v>148</v>
      </c>
      <c r="F254" s="45" t="s">
        <v>149</v>
      </c>
      <c r="G254" s="45" t="s">
        <v>33</v>
      </c>
      <c r="H254" s="1">
        <f t="shared" si="58"/>
        <v>0.55</v>
      </c>
      <c r="U254" s="1">
        <v>0.04</v>
      </c>
      <c r="V254" s="1">
        <v>0.05</v>
      </c>
      <c r="W254" s="1">
        <v>0.05</v>
      </c>
      <c r="X254" s="1">
        <v>0.04</v>
      </c>
      <c r="Y254" s="1">
        <v>0.05</v>
      </c>
      <c r="Z254" s="1">
        <v>0.05</v>
      </c>
      <c r="AA254" s="1">
        <v>0</v>
      </c>
      <c r="AT254" s="1">
        <v>0.05</v>
      </c>
      <c r="AU254" s="1">
        <v>0.09</v>
      </c>
      <c r="AV254" s="1">
        <v>0.09</v>
      </c>
      <c r="AW254" s="1">
        <v>0.04</v>
      </c>
    </row>
    <row r="255" spans="2:35" ht="11.25" customHeight="1">
      <c r="B255" s="45" t="s">
        <v>223</v>
      </c>
      <c r="C255" s="45" t="s">
        <v>224</v>
      </c>
      <c r="D255" s="45" t="s">
        <v>105</v>
      </c>
      <c r="E255" s="45" t="s">
        <v>148</v>
      </c>
      <c r="F255" s="45" t="s">
        <v>149</v>
      </c>
      <c r="G255" s="45" t="s">
        <v>23</v>
      </c>
      <c r="H255" s="1">
        <f t="shared" si="58"/>
        <v>11.570000000000004</v>
      </c>
      <c r="I255" s="1">
        <v>0.89</v>
      </c>
      <c r="J255" s="1">
        <v>0.89</v>
      </c>
      <c r="K255" s="1">
        <v>0.89</v>
      </c>
      <c r="L255" s="1">
        <v>0.89</v>
      </c>
      <c r="M255" s="1">
        <v>0.89</v>
      </c>
      <c r="N255" s="1">
        <v>0.89</v>
      </c>
      <c r="O255" s="1">
        <v>0.89</v>
      </c>
      <c r="P255" s="1">
        <v>0.89</v>
      </c>
      <c r="Q255" s="1">
        <v>0.89</v>
      </c>
      <c r="R255" s="1">
        <v>0.64</v>
      </c>
      <c r="S255" s="1">
        <v>0.6</v>
      </c>
      <c r="T255" s="1">
        <v>0.6</v>
      </c>
      <c r="U255" s="1">
        <v>0.51</v>
      </c>
      <c r="V255" s="1">
        <v>0.48</v>
      </c>
      <c r="W255" s="1">
        <v>0.06</v>
      </c>
      <c r="X255" s="1">
        <v>0.06</v>
      </c>
      <c r="Y255" s="1">
        <v>0.06</v>
      </c>
      <c r="Z255" s="1">
        <v>0.06</v>
      </c>
      <c r="AA255" s="1">
        <v>0.06</v>
      </c>
      <c r="AB255" s="1">
        <v>0.06</v>
      </c>
      <c r="AC255" s="1">
        <v>0.06</v>
      </c>
      <c r="AD255" s="1">
        <v>0.05</v>
      </c>
      <c r="AE255" s="1">
        <v>0.04</v>
      </c>
      <c r="AF255" s="1">
        <v>0.06</v>
      </c>
      <c r="AG255" s="1">
        <v>0.06</v>
      </c>
      <c r="AH255" s="1">
        <v>0.06</v>
      </c>
      <c r="AI255" s="1">
        <v>0.04</v>
      </c>
    </row>
    <row r="256" spans="2:57" s="27" customFormat="1" ht="12" customHeight="1">
      <c r="B256" s="47"/>
      <c r="C256" s="47"/>
      <c r="D256" s="47"/>
      <c r="E256" s="47"/>
      <c r="F256" s="47"/>
      <c r="G256" s="48" t="str">
        <f>+E255&amp;B255&amp;C255</f>
        <v>GORANSON    subtotal =</v>
      </c>
      <c r="I256" s="37">
        <f>SUM(I253:I255)</f>
        <v>0.89</v>
      </c>
      <c r="J256" s="37">
        <f aca="true" t="shared" si="62" ref="J256:BD256">SUM(J253:J255)</f>
        <v>0.89</v>
      </c>
      <c r="K256" s="37">
        <f t="shared" si="62"/>
        <v>0.89</v>
      </c>
      <c r="L256" s="37">
        <f t="shared" si="62"/>
        <v>0.89</v>
      </c>
      <c r="M256" s="42">
        <f t="shared" si="62"/>
        <v>0.89</v>
      </c>
      <c r="N256" s="42">
        <f t="shared" si="62"/>
        <v>0.89</v>
      </c>
      <c r="O256" s="42">
        <f t="shared" si="62"/>
        <v>0.89</v>
      </c>
      <c r="P256" s="37">
        <f t="shared" si="62"/>
        <v>0.89</v>
      </c>
      <c r="Q256" s="37">
        <f t="shared" si="62"/>
        <v>0.89</v>
      </c>
      <c r="R256" s="37">
        <f t="shared" si="62"/>
        <v>0.64</v>
      </c>
      <c r="S256" s="37">
        <f t="shared" si="62"/>
        <v>0.6</v>
      </c>
      <c r="T256" s="37">
        <f t="shared" si="62"/>
        <v>0.6</v>
      </c>
      <c r="U256" s="37">
        <f t="shared" si="62"/>
        <v>0.55</v>
      </c>
      <c r="V256" s="37">
        <f t="shared" si="62"/>
        <v>0.53</v>
      </c>
      <c r="W256" s="37">
        <f t="shared" si="62"/>
        <v>0.11</v>
      </c>
      <c r="X256" s="37">
        <f t="shared" si="62"/>
        <v>0.1</v>
      </c>
      <c r="Y256" s="37">
        <f t="shared" si="62"/>
        <v>0.11</v>
      </c>
      <c r="Z256" s="37">
        <f t="shared" si="62"/>
        <v>0.11</v>
      </c>
      <c r="AA256" s="37">
        <f t="shared" si="62"/>
        <v>0.06</v>
      </c>
      <c r="AB256" s="37">
        <f t="shared" si="62"/>
        <v>0.06</v>
      </c>
      <c r="AC256" s="37">
        <f t="shared" si="62"/>
        <v>0.06</v>
      </c>
      <c r="AD256" s="37">
        <f t="shared" si="62"/>
        <v>0.05</v>
      </c>
      <c r="AE256" s="37">
        <f t="shared" si="62"/>
        <v>0.04</v>
      </c>
      <c r="AF256" s="37">
        <f t="shared" si="62"/>
        <v>0.06</v>
      </c>
      <c r="AG256" s="37">
        <f t="shared" si="62"/>
        <v>0.06999999999999999</v>
      </c>
      <c r="AH256" s="37">
        <f t="shared" si="62"/>
        <v>0.08</v>
      </c>
      <c r="AI256" s="37">
        <f t="shared" si="62"/>
        <v>0.06</v>
      </c>
      <c r="AJ256" s="37">
        <f t="shared" si="62"/>
        <v>0.02</v>
      </c>
      <c r="AK256" s="37">
        <f t="shared" si="62"/>
        <v>0.02</v>
      </c>
      <c r="AL256" s="37">
        <f t="shared" si="62"/>
        <v>0.02</v>
      </c>
      <c r="AM256" s="37">
        <f t="shared" si="62"/>
        <v>0.02</v>
      </c>
      <c r="AN256" s="37">
        <f t="shared" si="62"/>
        <v>0.02</v>
      </c>
      <c r="AO256" s="37">
        <f t="shared" si="62"/>
        <v>0.02</v>
      </c>
      <c r="AP256" s="37">
        <f t="shared" si="62"/>
        <v>0.01</v>
      </c>
      <c r="AQ256" s="37">
        <f t="shared" si="62"/>
        <v>0</v>
      </c>
      <c r="AR256" s="37">
        <f t="shared" si="62"/>
        <v>0</v>
      </c>
      <c r="AS256" s="37">
        <f t="shared" si="62"/>
        <v>0</v>
      </c>
      <c r="AT256" s="37">
        <f t="shared" si="62"/>
        <v>0.05</v>
      </c>
      <c r="AU256" s="37">
        <f t="shared" si="62"/>
        <v>0.09</v>
      </c>
      <c r="AV256" s="37">
        <f t="shared" si="62"/>
        <v>0.09</v>
      </c>
      <c r="AW256" s="37">
        <f t="shared" si="62"/>
        <v>0.04</v>
      </c>
      <c r="AX256" s="37">
        <f t="shared" si="62"/>
        <v>0</v>
      </c>
      <c r="AY256" s="37">
        <f t="shared" si="62"/>
        <v>0</v>
      </c>
      <c r="AZ256" s="37">
        <f t="shared" si="62"/>
        <v>0</v>
      </c>
      <c r="BA256" s="37">
        <f t="shared" si="62"/>
        <v>0</v>
      </c>
      <c r="BB256" s="37">
        <f t="shared" si="62"/>
        <v>0</v>
      </c>
      <c r="BC256" s="37">
        <f t="shared" si="62"/>
        <v>0</v>
      </c>
      <c r="BD256" s="37">
        <f t="shared" si="62"/>
        <v>0</v>
      </c>
      <c r="BE256" s="30"/>
    </row>
    <row r="257" spans="2:57" s="27" customFormat="1" ht="12" customHeight="1">
      <c r="B257" s="47"/>
      <c r="C257" s="47"/>
      <c r="D257" s="47"/>
      <c r="E257" s="47"/>
      <c r="F257" s="47"/>
      <c r="G257" s="48"/>
      <c r="I257" s="37"/>
      <c r="J257" s="37"/>
      <c r="K257" s="37"/>
      <c r="L257" s="37"/>
      <c r="M257" s="42"/>
      <c r="N257" s="42"/>
      <c r="O257" s="42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0"/>
    </row>
    <row r="258" spans="2:55" ht="11.25" customHeight="1">
      <c r="B258" s="45" t="s">
        <v>223</v>
      </c>
      <c r="C258" s="45" t="s">
        <v>224</v>
      </c>
      <c r="D258" s="45" t="s">
        <v>105</v>
      </c>
      <c r="E258" s="45" t="s">
        <v>150</v>
      </c>
      <c r="F258" s="45" t="s">
        <v>151</v>
      </c>
      <c r="G258" s="45" t="s">
        <v>0</v>
      </c>
      <c r="H258" s="1">
        <f t="shared" si="58"/>
        <v>10.419999999999993</v>
      </c>
      <c r="I258" s="1">
        <v>0.44</v>
      </c>
      <c r="J258" s="1">
        <v>0.44</v>
      </c>
      <c r="K258" s="1">
        <v>0.47</v>
      </c>
      <c r="L258" s="1">
        <v>0.44</v>
      </c>
      <c r="M258" s="1">
        <v>0.44</v>
      </c>
      <c r="N258" s="1">
        <v>0.47</v>
      </c>
      <c r="O258" s="1">
        <v>0.44</v>
      </c>
      <c r="P258" s="1">
        <v>0.42</v>
      </c>
      <c r="Q258" s="1">
        <v>0.28</v>
      </c>
      <c r="R258" s="1">
        <v>0.22</v>
      </c>
      <c r="S258" s="1">
        <v>0.21</v>
      </c>
      <c r="T258" s="1">
        <v>0.26</v>
      </c>
      <c r="U258" s="1">
        <v>0.24</v>
      </c>
      <c r="V258" s="1">
        <v>0.27</v>
      </c>
      <c r="W258" s="1">
        <v>0.27</v>
      </c>
      <c r="X258" s="1">
        <v>0.24</v>
      </c>
      <c r="Y258" s="1">
        <v>0.27</v>
      </c>
      <c r="Z258" s="1">
        <v>0.27</v>
      </c>
      <c r="AA258" s="1">
        <v>0.26</v>
      </c>
      <c r="AB258" s="1">
        <v>0.23</v>
      </c>
      <c r="AC258" s="1">
        <v>0.21</v>
      </c>
      <c r="AD258" s="1">
        <v>0.19</v>
      </c>
      <c r="AE258" s="1">
        <v>0.16</v>
      </c>
      <c r="AF258" s="1">
        <v>0.2</v>
      </c>
      <c r="AG258" s="1">
        <v>0.2</v>
      </c>
      <c r="AH258" s="1">
        <v>0.22</v>
      </c>
      <c r="AI258" s="1">
        <v>0.21</v>
      </c>
      <c r="AJ258" s="1">
        <v>0.2</v>
      </c>
      <c r="AK258" s="1">
        <v>0.21</v>
      </c>
      <c r="AL258" s="1">
        <v>0.2</v>
      </c>
      <c r="AM258" s="1">
        <v>0.21</v>
      </c>
      <c r="AN258" s="1">
        <v>0.19</v>
      </c>
      <c r="AO258" s="1">
        <v>0.1</v>
      </c>
      <c r="AP258" s="1">
        <v>0.1</v>
      </c>
      <c r="AQ258" s="1">
        <v>0.08</v>
      </c>
      <c r="AR258" s="1">
        <v>0.1</v>
      </c>
      <c r="AS258" s="1">
        <v>0.1</v>
      </c>
      <c r="AT258" s="1">
        <v>0.11</v>
      </c>
      <c r="AU258" s="1">
        <v>0.1</v>
      </c>
      <c r="AV258" s="1">
        <v>0.1</v>
      </c>
      <c r="AW258" s="1">
        <v>0.11</v>
      </c>
      <c r="AX258" s="1">
        <v>0.1</v>
      </c>
      <c r="AY258" s="1">
        <v>0.11</v>
      </c>
      <c r="AZ258" s="1">
        <v>0.09</v>
      </c>
      <c r="BA258" s="1">
        <v>0.1</v>
      </c>
      <c r="BB258" s="1">
        <v>0.1</v>
      </c>
      <c r="BC258" s="1">
        <v>0.04</v>
      </c>
    </row>
    <row r="259" spans="2:28" ht="11.25" customHeight="1">
      <c r="B259" s="45" t="s">
        <v>223</v>
      </c>
      <c r="C259" s="45" t="s">
        <v>224</v>
      </c>
      <c r="D259" s="45" t="s">
        <v>105</v>
      </c>
      <c r="E259" s="45" t="s">
        <v>156</v>
      </c>
      <c r="F259" s="45" t="s">
        <v>157</v>
      </c>
      <c r="G259" s="45" t="s">
        <v>0</v>
      </c>
      <c r="H259" s="1">
        <f t="shared" si="58"/>
        <v>2.080000000000001</v>
      </c>
      <c r="I259" s="1">
        <v>0.11</v>
      </c>
      <c r="J259" s="1">
        <v>0.11</v>
      </c>
      <c r="K259" s="1">
        <v>0.11</v>
      </c>
      <c r="L259" s="1">
        <v>0.11</v>
      </c>
      <c r="M259" s="1">
        <v>0.11</v>
      </c>
      <c r="N259" s="1">
        <v>0.11</v>
      </c>
      <c r="O259" s="1">
        <v>0.11</v>
      </c>
      <c r="P259" s="1">
        <v>0.1</v>
      </c>
      <c r="Q259" s="1">
        <v>0.11</v>
      </c>
      <c r="R259" s="1">
        <v>0.09</v>
      </c>
      <c r="S259" s="1">
        <v>0.08</v>
      </c>
      <c r="T259" s="1">
        <v>0.1</v>
      </c>
      <c r="U259" s="1">
        <v>0.1</v>
      </c>
      <c r="V259" s="1">
        <v>0.11</v>
      </c>
      <c r="W259" s="1">
        <v>0.11</v>
      </c>
      <c r="X259" s="1">
        <v>0.1</v>
      </c>
      <c r="Y259" s="1">
        <v>0.11</v>
      </c>
      <c r="Z259" s="1">
        <v>0.11</v>
      </c>
      <c r="AA259" s="1">
        <v>0.1</v>
      </c>
      <c r="AB259" s="1">
        <v>0.09</v>
      </c>
    </row>
    <row r="260" spans="2:22" ht="11.25" customHeight="1">
      <c r="B260" s="45" t="s">
        <v>223</v>
      </c>
      <c r="C260" s="45" t="s">
        <v>224</v>
      </c>
      <c r="D260" s="45" t="s">
        <v>105</v>
      </c>
      <c r="E260" s="45" t="s">
        <v>158</v>
      </c>
      <c r="F260" s="45" t="s">
        <v>159</v>
      </c>
      <c r="G260" s="45" t="s">
        <v>23</v>
      </c>
      <c r="H260" s="1">
        <f t="shared" si="58"/>
        <v>5.499999999999999</v>
      </c>
      <c r="I260" s="1">
        <v>0.36</v>
      </c>
      <c r="J260" s="1">
        <v>0.36</v>
      </c>
      <c r="K260" s="1">
        <v>0.37</v>
      </c>
      <c r="L260" s="1">
        <v>0.36</v>
      </c>
      <c r="M260" s="1">
        <v>0.36</v>
      </c>
      <c r="N260" s="1">
        <v>0.37</v>
      </c>
      <c r="O260" s="1">
        <v>0.26</v>
      </c>
      <c r="P260" s="1">
        <v>0.46</v>
      </c>
      <c r="Q260" s="1">
        <v>0.51</v>
      </c>
      <c r="R260" s="1">
        <v>0.4</v>
      </c>
      <c r="S260" s="1">
        <v>0.37</v>
      </c>
      <c r="T260" s="1">
        <v>0.46</v>
      </c>
      <c r="U260" s="1">
        <v>0.44</v>
      </c>
      <c r="V260" s="1">
        <v>0.42</v>
      </c>
    </row>
    <row r="261" spans="2:17" ht="11.25" customHeight="1">
      <c r="B261" s="45" t="s">
        <v>223</v>
      </c>
      <c r="C261" s="45" t="s">
        <v>224</v>
      </c>
      <c r="D261" s="45" t="s">
        <v>105</v>
      </c>
      <c r="E261" s="45" t="s">
        <v>289</v>
      </c>
      <c r="F261" s="45"/>
      <c r="G261" s="45" t="s">
        <v>290</v>
      </c>
      <c r="I261" s="40">
        <v>1</v>
      </c>
      <c r="J261" s="40">
        <v>1</v>
      </c>
      <c r="K261" s="40">
        <v>1</v>
      </c>
      <c r="L261" s="40">
        <v>1</v>
      </c>
      <c r="M261" s="40">
        <v>1</v>
      </c>
      <c r="N261" s="40">
        <v>1</v>
      </c>
      <c r="O261" s="40">
        <v>1</v>
      </c>
      <c r="P261" s="40">
        <v>1</v>
      </c>
      <c r="Q261" s="40">
        <v>1</v>
      </c>
    </row>
    <row r="262" spans="2:17" ht="11.25" customHeight="1">
      <c r="B262" s="46"/>
      <c r="C262" s="46"/>
      <c r="D262" s="46"/>
      <c r="E262" s="46"/>
      <c r="F262" s="46"/>
      <c r="G262" s="46"/>
      <c r="H262" s="39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2:16" ht="11.25" customHeight="1">
      <c r="B263" s="46" t="s">
        <v>223</v>
      </c>
      <c r="C263" s="46" t="s">
        <v>224</v>
      </c>
      <c r="D263" s="46" t="s">
        <v>105</v>
      </c>
      <c r="E263" s="46" t="s">
        <v>171</v>
      </c>
      <c r="F263" s="46" t="s">
        <v>172</v>
      </c>
      <c r="G263" s="46" t="s">
        <v>28</v>
      </c>
      <c r="H263" s="39">
        <f>SUM(I263:BC263)</f>
        <v>0.5700000000000001</v>
      </c>
      <c r="I263" s="39">
        <v>0.08</v>
      </c>
      <c r="J263" s="39">
        <v>0.17</v>
      </c>
      <c r="K263" s="39">
        <v>0.17</v>
      </c>
      <c r="L263" s="39">
        <v>0.15</v>
      </c>
      <c r="M263" s="39"/>
      <c r="N263" s="39"/>
      <c r="O263" s="39"/>
      <c r="P263" s="39"/>
    </row>
    <row r="264" spans="2:17" ht="11.25" customHeight="1">
      <c r="B264" s="46" t="s">
        <v>223</v>
      </c>
      <c r="C264" s="46" t="s">
        <v>224</v>
      </c>
      <c r="D264" s="46" t="s">
        <v>105</v>
      </c>
      <c r="E264" s="46" t="s">
        <v>171</v>
      </c>
      <c r="F264" s="46"/>
      <c r="G264" s="46" t="s">
        <v>290</v>
      </c>
      <c r="H264" s="39"/>
      <c r="I264" s="39">
        <v>0.2</v>
      </c>
      <c r="J264" s="39">
        <v>0.2</v>
      </c>
      <c r="K264" s="39">
        <v>0.5</v>
      </c>
      <c r="L264" s="39">
        <v>0.75</v>
      </c>
      <c r="M264" s="39">
        <v>0.75</v>
      </c>
      <c r="N264" s="39">
        <v>0.75</v>
      </c>
      <c r="O264" s="39">
        <v>0.3</v>
      </c>
      <c r="P264" s="39">
        <v>0.5</v>
      </c>
      <c r="Q264" s="40"/>
    </row>
    <row r="265" spans="2:17" ht="11.25" customHeight="1">
      <c r="B265" s="46" t="s">
        <v>223</v>
      </c>
      <c r="C265" s="46" t="s">
        <v>224</v>
      </c>
      <c r="D265" s="46" t="s">
        <v>105</v>
      </c>
      <c r="E265" s="46" t="s">
        <v>171</v>
      </c>
      <c r="F265" s="46" t="s">
        <v>124</v>
      </c>
      <c r="G265" s="46" t="s">
        <v>17</v>
      </c>
      <c r="H265" s="39"/>
      <c r="I265" s="39"/>
      <c r="J265" s="39"/>
      <c r="K265" s="39"/>
      <c r="L265" s="39">
        <v>0.35</v>
      </c>
      <c r="M265" s="39">
        <v>0.35</v>
      </c>
      <c r="N265" s="39">
        <v>0.35</v>
      </c>
      <c r="O265" s="39">
        <v>0.35</v>
      </c>
      <c r="P265" s="39"/>
      <c r="Q265" s="40"/>
    </row>
    <row r="266" spans="2:17" ht="12" customHeight="1">
      <c r="B266" s="46"/>
      <c r="C266" s="46"/>
      <c r="D266" s="46"/>
      <c r="E266" s="46"/>
      <c r="F266" s="46"/>
      <c r="G266" s="49" t="str">
        <f>+E263&amp;B263&amp;C263</f>
        <v>LOVETT      subtotal =</v>
      </c>
      <c r="H266" s="39"/>
      <c r="I266" s="41">
        <f>SUM(I263:I265)</f>
        <v>0.28</v>
      </c>
      <c r="J266" s="41">
        <f aca="true" t="shared" si="63" ref="J266:P266">SUM(J263:J265)</f>
        <v>0.37</v>
      </c>
      <c r="K266" s="41">
        <f t="shared" si="63"/>
        <v>0.67</v>
      </c>
      <c r="L266" s="41">
        <f t="shared" si="63"/>
        <v>1.25</v>
      </c>
      <c r="M266" s="41">
        <f t="shared" si="63"/>
        <v>1.1</v>
      </c>
      <c r="N266" s="41">
        <f t="shared" si="63"/>
        <v>1.1</v>
      </c>
      <c r="O266" s="41">
        <f t="shared" si="63"/>
        <v>0.6499999999999999</v>
      </c>
      <c r="P266" s="41">
        <f t="shared" si="63"/>
        <v>0.5</v>
      </c>
      <c r="Q266" s="40"/>
    </row>
    <row r="267" spans="2:17" ht="11.25">
      <c r="B267" s="45"/>
      <c r="C267" s="45"/>
      <c r="D267" s="45"/>
      <c r="E267" s="45"/>
      <c r="F267" s="45"/>
      <c r="G267" s="45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2:53" ht="11.25">
      <c r="B268" s="45" t="s">
        <v>223</v>
      </c>
      <c r="C268" s="45" t="s">
        <v>224</v>
      </c>
      <c r="D268" s="45" t="s">
        <v>105</v>
      </c>
      <c r="E268" s="45" t="s">
        <v>177</v>
      </c>
      <c r="F268" s="45" t="s">
        <v>178</v>
      </c>
      <c r="G268" s="45" t="s">
        <v>19</v>
      </c>
      <c r="H268" s="1">
        <f>SUM(I268:BC268)</f>
        <v>0.6599999999999999</v>
      </c>
      <c r="AO268" s="1">
        <v>0.24</v>
      </c>
      <c r="AS268" s="1">
        <v>0.13</v>
      </c>
      <c r="AY268" s="1">
        <v>0.13</v>
      </c>
      <c r="AZ268" s="1">
        <v>0.08</v>
      </c>
      <c r="BA268" s="1">
        <v>0.08</v>
      </c>
    </row>
    <row r="269" spans="2:40" ht="11.25">
      <c r="B269" s="45" t="s">
        <v>223</v>
      </c>
      <c r="C269" s="45" t="s">
        <v>224</v>
      </c>
      <c r="D269" s="45" t="s">
        <v>105</v>
      </c>
      <c r="E269" s="45" t="s">
        <v>177</v>
      </c>
      <c r="F269" s="45" t="s">
        <v>143</v>
      </c>
      <c r="G269" s="45" t="s">
        <v>11</v>
      </c>
      <c r="H269" s="1">
        <f>SUM(I269:BC269)</f>
        <v>14.235</v>
      </c>
      <c r="R269" s="41">
        <v>0.545</v>
      </c>
      <c r="S269" s="41">
        <v>0.515</v>
      </c>
      <c r="T269" s="41">
        <v>0.635</v>
      </c>
      <c r="U269" s="41">
        <v>0.605</v>
      </c>
      <c r="V269" s="41">
        <v>0.665</v>
      </c>
      <c r="W269" s="41">
        <v>0.665</v>
      </c>
      <c r="X269" s="41">
        <v>0.605</v>
      </c>
      <c r="Y269" s="41">
        <v>0.665</v>
      </c>
      <c r="Z269" s="41">
        <v>0.665</v>
      </c>
      <c r="AA269" s="41">
        <v>0.635</v>
      </c>
      <c r="AB269" s="41">
        <v>0.595</v>
      </c>
      <c r="AC269" s="41">
        <v>0.66</v>
      </c>
      <c r="AD269" s="41">
        <v>0.57</v>
      </c>
      <c r="AE269" s="41">
        <v>0.48</v>
      </c>
      <c r="AF269" s="41">
        <v>0.6</v>
      </c>
      <c r="AG269" s="41">
        <v>0.6</v>
      </c>
      <c r="AH269" s="41">
        <v>0.69</v>
      </c>
      <c r="AI269" s="41">
        <v>0.66</v>
      </c>
      <c r="AJ269" s="41">
        <v>0.6</v>
      </c>
      <c r="AK269" s="41">
        <v>0.66</v>
      </c>
      <c r="AL269" s="41">
        <v>0.63</v>
      </c>
      <c r="AM269" s="41">
        <v>0.66</v>
      </c>
      <c r="AN269" s="41">
        <v>0.63</v>
      </c>
    </row>
    <row r="270" spans="2:39" ht="11.25">
      <c r="B270" s="45" t="s">
        <v>223</v>
      </c>
      <c r="C270" s="45" t="s">
        <v>224</v>
      </c>
      <c r="D270" s="45" t="s">
        <v>105</v>
      </c>
      <c r="E270" s="45" t="s">
        <v>177</v>
      </c>
      <c r="F270" s="45" t="s">
        <v>178</v>
      </c>
      <c r="G270" s="45" t="s">
        <v>2</v>
      </c>
      <c r="H270" s="1">
        <f>SUM(I270:BC270)</f>
        <v>9.259999999999998</v>
      </c>
      <c r="I270" s="1">
        <v>0.63</v>
      </c>
      <c r="J270" s="1">
        <v>0.25</v>
      </c>
      <c r="K270" s="1">
        <v>0.26</v>
      </c>
      <c r="L270" s="1">
        <v>0.21</v>
      </c>
      <c r="M270" s="1">
        <v>0.21</v>
      </c>
      <c r="N270" s="1">
        <v>0.22</v>
      </c>
      <c r="O270" s="1">
        <v>0.21</v>
      </c>
      <c r="P270" s="1">
        <v>0.19</v>
      </c>
      <c r="Q270" s="1">
        <v>0.21</v>
      </c>
      <c r="R270" s="39">
        <v>0.21</v>
      </c>
      <c r="S270" s="1">
        <v>0.33</v>
      </c>
      <c r="T270" s="1">
        <v>0.36</v>
      </c>
      <c r="U270" s="1">
        <v>0.34</v>
      </c>
      <c r="V270" s="1">
        <v>1.03</v>
      </c>
      <c r="W270" s="1">
        <v>0.56</v>
      </c>
      <c r="X270" s="1">
        <v>0.48</v>
      </c>
      <c r="Y270" s="1">
        <v>0.51</v>
      </c>
      <c r="Z270" s="1">
        <v>0.47</v>
      </c>
      <c r="AA270" s="1">
        <v>0.42</v>
      </c>
      <c r="AB270" s="1">
        <v>0.38</v>
      </c>
      <c r="AC270" s="1">
        <v>0.38</v>
      </c>
      <c r="AD270" s="1">
        <v>0.25</v>
      </c>
      <c r="AE270" s="1">
        <v>0.18</v>
      </c>
      <c r="AF270" s="1">
        <v>0.21</v>
      </c>
      <c r="AG270" s="1">
        <v>0.19</v>
      </c>
      <c r="AH270" s="1">
        <v>0.19</v>
      </c>
      <c r="AI270" s="1">
        <v>0.12</v>
      </c>
      <c r="AJ270" s="1">
        <v>0.08</v>
      </c>
      <c r="AK270" s="1">
        <v>0.08</v>
      </c>
      <c r="AL270" s="1">
        <v>0.07</v>
      </c>
      <c r="AM270" s="1">
        <v>0.03</v>
      </c>
    </row>
    <row r="271" spans="2:17" ht="11.25">
      <c r="B271" s="45" t="s">
        <v>223</v>
      </c>
      <c r="C271" s="45" t="s">
        <v>224</v>
      </c>
      <c r="D271" s="45" t="s">
        <v>105</v>
      </c>
      <c r="E271" s="45" t="s">
        <v>177</v>
      </c>
      <c r="F271" s="45"/>
      <c r="G271" s="45" t="s">
        <v>290</v>
      </c>
      <c r="H271" s="1">
        <f>SUM(I271:BC271)</f>
        <v>6.4</v>
      </c>
      <c r="I271" s="39">
        <v>0.4</v>
      </c>
      <c r="J271" s="39">
        <v>0.75</v>
      </c>
      <c r="K271" s="39">
        <v>0.75</v>
      </c>
      <c r="L271" s="39">
        <v>0.75</v>
      </c>
      <c r="M271" s="39">
        <v>0.75</v>
      </c>
      <c r="N271" s="39">
        <v>0.75</v>
      </c>
      <c r="O271" s="39">
        <v>0.75</v>
      </c>
      <c r="P271" s="39">
        <v>0.75</v>
      </c>
      <c r="Q271" s="39">
        <v>0.75</v>
      </c>
    </row>
    <row r="272" spans="2:57" s="27" customFormat="1" ht="12">
      <c r="B272" s="47"/>
      <c r="C272" s="47"/>
      <c r="D272" s="47"/>
      <c r="E272" s="47"/>
      <c r="F272" s="47"/>
      <c r="G272" s="48" t="str">
        <f>+E270&amp;B270&amp;C270</f>
        <v>MCGINNIS    subtotal =</v>
      </c>
      <c r="I272" s="37">
        <f>SUM(I269:I271)</f>
        <v>1.03</v>
      </c>
      <c r="J272" s="37">
        <f>SUM(J269:J271)</f>
        <v>1</v>
      </c>
      <c r="K272" s="37">
        <f aca="true" t="shared" si="64" ref="K272:AN272">SUM(K269:K271)</f>
        <v>1.01</v>
      </c>
      <c r="L272" s="37">
        <f t="shared" si="64"/>
        <v>0.96</v>
      </c>
      <c r="M272" s="37">
        <f t="shared" si="64"/>
        <v>0.96</v>
      </c>
      <c r="N272" s="37">
        <f t="shared" si="64"/>
        <v>0.97</v>
      </c>
      <c r="O272" s="37">
        <f t="shared" si="64"/>
        <v>0.96</v>
      </c>
      <c r="P272" s="37">
        <f t="shared" si="64"/>
        <v>0.94</v>
      </c>
      <c r="Q272" s="37">
        <f t="shared" si="64"/>
        <v>0.96</v>
      </c>
      <c r="R272" s="37">
        <f t="shared" si="64"/>
        <v>0.755</v>
      </c>
      <c r="S272" s="37">
        <f t="shared" si="64"/>
        <v>0.845</v>
      </c>
      <c r="T272" s="37">
        <f t="shared" si="64"/>
        <v>0.995</v>
      </c>
      <c r="U272" s="37">
        <f t="shared" si="64"/>
        <v>0.9450000000000001</v>
      </c>
      <c r="V272" s="37">
        <f t="shared" si="64"/>
        <v>1.695</v>
      </c>
      <c r="W272" s="37">
        <f t="shared" si="64"/>
        <v>1.225</v>
      </c>
      <c r="X272" s="37">
        <f t="shared" si="64"/>
        <v>1.085</v>
      </c>
      <c r="Y272" s="37">
        <f t="shared" si="64"/>
        <v>1.175</v>
      </c>
      <c r="Z272" s="37">
        <f t="shared" si="64"/>
        <v>1.135</v>
      </c>
      <c r="AA272" s="37">
        <f t="shared" si="64"/>
        <v>1.055</v>
      </c>
      <c r="AB272" s="37">
        <f t="shared" si="64"/>
        <v>0.975</v>
      </c>
      <c r="AC272" s="37">
        <f t="shared" si="64"/>
        <v>1.04</v>
      </c>
      <c r="AD272" s="37">
        <f t="shared" si="64"/>
        <v>0.82</v>
      </c>
      <c r="AE272" s="37">
        <f t="shared" si="64"/>
        <v>0.6599999999999999</v>
      </c>
      <c r="AF272" s="37">
        <f t="shared" si="64"/>
        <v>0.8099999999999999</v>
      </c>
      <c r="AG272" s="37">
        <f t="shared" si="64"/>
        <v>0.79</v>
      </c>
      <c r="AH272" s="37">
        <f t="shared" si="64"/>
        <v>0.8799999999999999</v>
      </c>
      <c r="AI272" s="37">
        <f t="shared" si="64"/>
        <v>0.78</v>
      </c>
      <c r="AJ272" s="37">
        <f t="shared" si="64"/>
        <v>0.6799999999999999</v>
      </c>
      <c r="AK272" s="37">
        <f t="shared" si="64"/>
        <v>0.74</v>
      </c>
      <c r="AL272" s="37">
        <f t="shared" si="64"/>
        <v>0.7</v>
      </c>
      <c r="AM272" s="37">
        <f t="shared" si="64"/>
        <v>0.6900000000000001</v>
      </c>
      <c r="AN272" s="37">
        <f t="shared" si="64"/>
        <v>0.63</v>
      </c>
      <c r="AO272" s="37">
        <f aca="true" t="shared" si="65" ref="AO272:BD272">SUM(AO268:AO270)</f>
        <v>0.24</v>
      </c>
      <c r="AP272" s="37">
        <f t="shared" si="65"/>
        <v>0</v>
      </c>
      <c r="AQ272" s="37">
        <f t="shared" si="65"/>
        <v>0</v>
      </c>
      <c r="AR272" s="37">
        <f t="shared" si="65"/>
        <v>0</v>
      </c>
      <c r="AS272" s="37">
        <f t="shared" si="65"/>
        <v>0.13</v>
      </c>
      <c r="AT272" s="37">
        <f t="shared" si="65"/>
        <v>0</v>
      </c>
      <c r="AU272" s="37">
        <f t="shared" si="65"/>
        <v>0</v>
      </c>
      <c r="AV272" s="37">
        <f t="shared" si="65"/>
        <v>0</v>
      </c>
      <c r="AW272" s="37">
        <f t="shared" si="65"/>
        <v>0</v>
      </c>
      <c r="AX272" s="37">
        <f t="shared" si="65"/>
        <v>0</v>
      </c>
      <c r="AY272" s="37">
        <f t="shared" si="65"/>
        <v>0.13</v>
      </c>
      <c r="AZ272" s="37">
        <f t="shared" si="65"/>
        <v>0.08</v>
      </c>
      <c r="BA272" s="37">
        <f t="shared" si="65"/>
        <v>0.08</v>
      </c>
      <c r="BB272" s="37">
        <f t="shared" si="65"/>
        <v>0</v>
      </c>
      <c r="BC272" s="37">
        <f t="shared" si="65"/>
        <v>0</v>
      </c>
      <c r="BD272" s="37">
        <f t="shared" si="65"/>
        <v>0</v>
      </c>
      <c r="BE272" s="30"/>
    </row>
    <row r="273" spans="2:57" s="27" customFormat="1" ht="12">
      <c r="B273" s="47"/>
      <c r="C273" s="47"/>
      <c r="D273" s="47"/>
      <c r="E273" s="47"/>
      <c r="F273" s="47"/>
      <c r="G273" s="48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0"/>
    </row>
    <row r="274" spans="2:55" ht="11.25">
      <c r="B274" s="45" t="s">
        <v>223</v>
      </c>
      <c r="C274" s="45" t="s">
        <v>224</v>
      </c>
      <c r="D274" s="45" t="s">
        <v>105</v>
      </c>
      <c r="E274" s="45" t="s">
        <v>179</v>
      </c>
      <c r="F274" s="45" t="s">
        <v>180</v>
      </c>
      <c r="G274" s="45" t="s">
        <v>0</v>
      </c>
      <c r="H274" s="1">
        <f>SUM(I274:BC274)</f>
        <v>5.389999999999997</v>
      </c>
      <c r="I274" s="1">
        <v>0.28</v>
      </c>
      <c r="J274" s="1">
        <v>0.28</v>
      </c>
      <c r="K274" s="1">
        <v>0.29</v>
      </c>
      <c r="L274" s="1">
        <v>0.28</v>
      </c>
      <c r="M274" s="1">
        <v>0.28</v>
      </c>
      <c r="N274" s="1">
        <v>0.29</v>
      </c>
      <c r="O274" s="1">
        <v>0.28</v>
      </c>
      <c r="P274" s="1">
        <v>0.26</v>
      </c>
      <c r="Q274" s="1">
        <v>0.11</v>
      </c>
      <c r="R274" s="1">
        <v>0.09</v>
      </c>
      <c r="S274" s="1">
        <v>0.08</v>
      </c>
      <c r="T274" s="1">
        <v>0.1</v>
      </c>
      <c r="U274" s="1">
        <v>0.1</v>
      </c>
      <c r="V274" s="1">
        <v>0.11</v>
      </c>
      <c r="W274" s="1">
        <v>0.11</v>
      </c>
      <c r="X274" s="1">
        <v>0.1</v>
      </c>
      <c r="Y274" s="1">
        <v>0.11</v>
      </c>
      <c r="Z274" s="1">
        <v>0.11</v>
      </c>
      <c r="AA274" s="1">
        <v>0.1</v>
      </c>
      <c r="AB274" s="1">
        <v>0.09</v>
      </c>
      <c r="AC274" s="1">
        <v>0.11</v>
      </c>
      <c r="AD274" s="1">
        <v>0.09</v>
      </c>
      <c r="AE274" s="1">
        <v>0.08</v>
      </c>
      <c r="AF274" s="1">
        <v>0.1</v>
      </c>
      <c r="AG274" s="1">
        <v>0.1</v>
      </c>
      <c r="AH274" s="1">
        <v>0.11</v>
      </c>
      <c r="AI274" s="1">
        <v>0.11</v>
      </c>
      <c r="AJ274" s="1">
        <v>0.1</v>
      </c>
      <c r="AK274" s="1">
        <v>0.11</v>
      </c>
      <c r="AL274" s="1">
        <v>0.1</v>
      </c>
      <c r="AM274" s="1">
        <v>0.11</v>
      </c>
      <c r="AN274" s="1">
        <v>0.09</v>
      </c>
      <c r="AO274" s="1">
        <v>0.05</v>
      </c>
      <c r="AP274" s="1">
        <v>0.05</v>
      </c>
      <c r="AQ274" s="1">
        <v>0.04</v>
      </c>
      <c r="AR274" s="1">
        <v>0.05</v>
      </c>
      <c r="AS274" s="1">
        <v>0.05</v>
      </c>
      <c r="AT274" s="1">
        <v>0.06</v>
      </c>
      <c r="AU274" s="1">
        <v>0.05</v>
      </c>
      <c r="AV274" s="1">
        <v>0.05</v>
      </c>
      <c r="AW274" s="1">
        <v>0.05</v>
      </c>
      <c r="AX274" s="1">
        <v>0.05</v>
      </c>
      <c r="AY274" s="1">
        <v>0.06</v>
      </c>
      <c r="AZ274" s="1">
        <v>0.05</v>
      </c>
      <c r="BA274" s="1">
        <v>0.05</v>
      </c>
      <c r="BB274" s="1">
        <v>0.05</v>
      </c>
      <c r="BC274" s="1">
        <v>0.02</v>
      </c>
    </row>
    <row r="275" spans="2:7" ht="11.25">
      <c r="B275" s="45"/>
      <c r="C275" s="45"/>
      <c r="D275" s="45"/>
      <c r="E275" s="45"/>
      <c r="F275" s="45"/>
      <c r="G275" s="45"/>
    </row>
    <row r="276" spans="2:12" ht="11.25">
      <c r="B276" s="45" t="s">
        <v>223</v>
      </c>
      <c r="C276" s="45" t="s">
        <v>224</v>
      </c>
      <c r="D276" s="45" t="s">
        <v>105</v>
      </c>
      <c r="E276" s="45" t="s">
        <v>218</v>
      </c>
      <c r="F276" s="45" t="s">
        <v>219</v>
      </c>
      <c r="G276" s="45" t="s">
        <v>28</v>
      </c>
      <c r="H276" s="1">
        <f>SUM(I276:BC276)</f>
        <v>0.5700000000000001</v>
      </c>
      <c r="I276" s="1">
        <v>0.08</v>
      </c>
      <c r="J276" s="1">
        <v>0.17</v>
      </c>
      <c r="K276" s="1">
        <v>0.17</v>
      </c>
      <c r="L276" s="1">
        <v>0.15</v>
      </c>
    </row>
    <row r="277" spans="2:9" ht="11.25">
      <c r="B277" s="45" t="s">
        <v>223</v>
      </c>
      <c r="C277" s="45" t="s">
        <v>224</v>
      </c>
      <c r="D277" s="45" t="s">
        <v>105</v>
      </c>
      <c r="E277" s="45" t="s">
        <v>218</v>
      </c>
      <c r="F277" s="45" t="s">
        <v>219</v>
      </c>
      <c r="G277" s="45" t="s">
        <v>29</v>
      </c>
      <c r="H277" s="1">
        <f>SUM(I277:BC277)</f>
        <v>0.99</v>
      </c>
      <c r="I277" s="1">
        <v>0.99</v>
      </c>
    </row>
    <row r="278" spans="7:57" s="27" customFormat="1" ht="12">
      <c r="G278" s="28" t="str">
        <f>+E277&amp;B277&amp;C277</f>
        <v>WILLIAMSON  subtotal =</v>
      </c>
      <c r="I278" s="37">
        <f>SUM(I276:I277)</f>
        <v>1.07</v>
      </c>
      <c r="J278" s="37">
        <f aca="true" t="shared" si="66" ref="J278:BD278">SUM(J276:J277)</f>
        <v>0.17</v>
      </c>
      <c r="K278" s="37">
        <f t="shared" si="66"/>
        <v>0.17</v>
      </c>
      <c r="L278" s="37">
        <f t="shared" si="66"/>
        <v>0.15</v>
      </c>
      <c r="M278" s="37">
        <f t="shared" si="66"/>
        <v>0</v>
      </c>
      <c r="N278" s="37">
        <f t="shared" si="66"/>
        <v>0</v>
      </c>
      <c r="O278" s="37">
        <f t="shared" si="66"/>
        <v>0</v>
      </c>
      <c r="P278" s="37">
        <f t="shared" si="66"/>
        <v>0</v>
      </c>
      <c r="Q278" s="37">
        <f t="shared" si="66"/>
        <v>0</v>
      </c>
      <c r="R278" s="37">
        <f t="shared" si="66"/>
        <v>0</v>
      </c>
      <c r="S278" s="37">
        <f t="shared" si="66"/>
        <v>0</v>
      </c>
      <c r="T278" s="37">
        <f t="shared" si="66"/>
        <v>0</v>
      </c>
      <c r="U278" s="37">
        <f t="shared" si="66"/>
        <v>0</v>
      </c>
      <c r="V278" s="37">
        <f t="shared" si="66"/>
        <v>0</v>
      </c>
      <c r="W278" s="37">
        <f t="shared" si="66"/>
        <v>0</v>
      </c>
      <c r="X278" s="37">
        <f t="shared" si="66"/>
        <v>0</v>
      </c>
      <c r="Y278" s="37">
        <f t="shared" si="66"/>
        <v>0</v>
      </c>
      <c r="Z278" s="37">
        <f t="shared" si="66"/>
        <v>0</v>
      </c>
      <c r="AA278" s="37">
        <f t="shared" si="66"/>
        <v>0</v>
      </c>
      <c r="AB278" s="37">
        <f t="shared" si="66"/>
        <v>0</v>
      </c>
      <c r="AC278" s="37">
        <f t="shared" si="66"/>
        <v>0</v>
      </c>
      <c r="AD278" s="37">
        <f t="shared" si="66"/>
        <v>0</v>
      </c>
      <c r="AE278" s="37">
        <f t="shared" si="66"/>
        <v>0</v>
      </c>
      <c r="AF278" s="37">
        <f t="shared" si="66"/>
        <v>0</v>
      </c>
      <c r="AG278" s="37">
        <f t="shared" si="66"/>
        <v>0</v>
      </c>
      <c r="AH278" s="37">
        <f t="shared" si="66"/>
        <v>0</v>
      </c>
      <c r="AI278" s="37">
        <f t="shared" si="66"/>
        <v>0</v>
      </c>
      <c r="AJ278" s="37">
        <f t="shared" si="66"/>
        <v>0</v>
      </c>
      <c r="AK278" s="37">
        <f t="shared" si="66"/>
        <v>0</v>
      </c>
      <c r="AL278" s="37">
        <f t="shared" si="66"/>
        <v>0</v>
      </c>
      <c r="AM278" s="37">
        <f t="shared" si="66"/>
        <v>0</v>
      </c>
      <c r="AN278" s="37">
        <f t="shared" si="66"/>
        <v>0</v>
      </c>
      <c r="AO278" s="37">
        <f t="shared" si="66"/>
        <v>0</v>
      </c>
      <c r="AP278" s="37">
        <f t="shared" si="66"/>
        <v>0</v>
      </c>
      <c r="AQ278" s="37">
        <f t="shared" si="66"/>
        <v>0</v>
      </c>
      <c r="AR278" s="37">
        <f t="shared" si="66"/>
        <v>0</v>
      </c>
      <c r="AS278" s="37">
        <f t="shared" si="66"/>
        <v>0</v>
      </c>
      <c r="AT278" s="37">
        <f t="shared" si="66"/>
        <v>0</v>
      </c>
      <c r="AU278" s="37">
        <f t="shared" si="66"/>
        <v>0</v>
      </c>
      <c r="AV278" s="37">
        <f t="shared" si="66"/>
        <v>0</v>
      </c>
      <c r="AW278" s="37">
        <f t="shared" si="66"/>
        <v>0</v>
      </c>
      <c r="AX278" s="37">
        <f t="shared" si="66"/>
        <v>0</v>
      </c>
      <c r="AY278" s="37">
        <f t="shared" si="66"/>
        <v>0</v>
      </c>
      <c r="AZ278" s="37">
        <f t="shared" si="66"/>
        <v>0</v>
      </c>
      <c r="BA278" s="37">
        <f t="shared" si="66"/>
        <v>0</v>
      </c>
      <c r="BB278" s="37">
        <f t="shared" si="66"/>
        <v>0</v>
      </c>
      <c r="BC278" s="37">
        <f t="shared" si="66"/>
        <v>0</v>
      </c>
      <c r="BD278" s="37">
        <f t="shared" si="66"/>
        <v>0</v>
      </c>
      <c r="BE278" s="30"/>
    </row>
    <row r="279" spans="7:64" s="27" customFormat="1" ht="20.25">
      <c r="G279" s="31" t="s">
        <v>230</v>
      </c>
      <c r="H279" s="32">
        <f>SUM(H227:H277)</f>
        <v>164.37837045720983</v>
      </c>
      <c r="I279" s="32">
        <f aca="true" t="shared" si="67" ref="I279:Q279">SUM(I278,I272,I256,I237,I242,I251,I258:I261,I266,I274,I235,I227:I229)</f>
        <v>8.642133645955454</v>
      </c>
      <c r="J279" s="32">
        <f t="shared" si="67"/>
        <v>7.472133645955452</v>
      </c>
      <c r="K279" s="32">
        <f t="shared" si="67"/>
        <v>7.842344665885111</v>
      </c>
      <c r="L279" s="32">
        <f t="shared" si="67"/>
        <v>8.154056271981243</v>
      </c>
      <c r="M279" s="32">
        <f t="shared" si="67"/>
        <v>7.804056271981242</v>
      </c>
      <c r="N279" s="32">
        <f t="shared" si="67"/>
        <v>8.162344665885112</v>
      </c>
      <c r="O279" s="32">
        <f t="shared" si="67"/>
        <v>7.444056271981243</v>
      </c>
      <c r="P279" s="32">
        <f t="shared" si="67"/>
        <v>6.751864009378664</v>
      </c>
      <c r="Q279" s="32">
        <f t="shared" si="67"/>
        <v>7.160000000000001</v>
      </c>
      <c r="R279" s="32">
        <f>SUM(R278,R272,R256,R242,R251,R258:R261,R266,R274,R235,R227:R229)</f>
        <v>4.1899999999999995</v>
      </c>
      <c r="S279" s="32">
        <f aca="true" t="shared" si="68" ref="S279:BD279">SUM(S278,S272:S274,S256:S263,S242:S249,S235:S237,S227:S229)</f>
        <v>4.23</v>
      </c>
      <c r="T279" s="32">
        <f t="shared" si="68"/>
        <v>4.759999999999999</v>
      </c>
      <c r="U279" s="32">
        <f t="shared" si="68"/>
        <v>4.49</v>
      </c>
      <c r="V279" s="32">
        <f t="shared" si="68"/>
        <v>6.670000000000001</v>
      </c>
      <c r="W279" s="32">
        <f t="shared" si="68"/>
        <v>4.660000000000001</v>
      </c>
      <c r="X279" s="32">
        <f t="shared" si="68"/>
        <v>4.22</v>
      </c>
      <c r="Y279" s="32">
        <f t="shared" si="68"/>
        <v>4.09</v>
      </c>
      <c r="Z279" s="32">
        <f t="shared" si="68"/>
        <v>3.7</v>
      </c>
      <c r="AA279" s="32">
        <f t="shared" si="68"/>
        <v>3.4299999999999997</v>
      </c>
      <c r="AB279" s="32">
        <f t="shared" si="68"/>
        <v>3.15</v>
      </c>
      <c r="AC279" s="32">
        <f t="shared" si="68"/>
        <v>3.29</v>
      </c>
      <c r="AD279" s="32">
        <f t="shared" si="68"/>
        <v>2.6999999999999997</v>
      </c>
      <c r="AE279" s="32">
        <f t="shared" si="68"/>
        <v>2.23</v>
      </c>
      <c r="AF279" s="32">
        <f t="shared" si="68"/>
        <v>2.7300000000000004</v>
      </c>
      <c r="AG279" s="32">
        <f t="shared" si="68"/>
        <v>2.7</v>
      </c>
      <c r="AH279" s="32">
        <f t="shared" si="68"/>
        <v>3.0399999999999996</v>
      </c>
      <c r="AI279" s="32">
        <f t="shared" si="68"/>
        <v>2.77</v>
      </c>
      <c r="AJ279" s="32">
        <f t="shared" si="68"/>
        <v>2.43</v>
      </c>
      <c r="AK279" s="32">
        <f t="shared" si="68"/>
        <v>2.65</v>
      </c>
      <c r="AL279" s="32">
        <f t="shared" si="68"/>
        <v>2.51</v>
      </c>
      <c r="AM279" s="32">
        <f t="shared" si="68"/>
        <v>2.56</v>
      </c>
      <c r="AN279" s="32">
        <f t="shared" si="68"/>
        <v>2.35</v>
      </c>
      <c r="AO279" s="32">
        <f t="shared" si="68"/>
        <v>2.4899999999999998</v>
      </c>
      <c r="AP279" s="32">
        <f t="shared" si="68"/>
        <v>1.69</v>
      </c>
      <c r="AQ279" s="32">
        <f t="shared" si="68"/>
        <v>1.42</v>
      </c>
      <c r="AR279" s="32">
        <f t="shared" si="68"/>
        <v>1.74</v>
      </c>
      <c r="AS279" s="32">
        <f t="shared" si="68"/>
        <v>2.04</v>
      </c>
      <c r="AT279" s="32">
        <f t="shared" si="68"/>
        <v>1.94</v>
      </c>
      <c r="AU279" s="32">
        <f t="shared" si="68"/>
        <v>1.81</v>
      </c>
      <c r="AV279" s="32">
        <f t="shared" si="68"/>
        <v>1.81</v>
      </c>
      <c r="AW279" s="32">
        <f t="shared" si="68"/>
        <v>1.84</v>
      </c>
      <c r="AX279" s="32">
        <f t="shared" si="68"/>
        <v>1.6400000000000001</v>
      </c>
      <c r="AY279" s="32">
        <f t="shared" si="68"/>
        <v>2.29</v>
      </c>
      <c r="AZ279" s="32">
        <f t="shared" si="68"/>
        <v>2.14</v>
      </c>
      <c r="BA279" s="32">
        <f t="shared" si="68"/>
        <v>1.96</v>
      </c>
      <c r="BB279" s="32">
        <f t="shared" si="68"/>
        <v>1.37</v>
      </c>
      <c r="BC279" s="32">
        <f t="shared" si="68"/>
        <v>0.08</v>
      </c>
      <c r="BD279" s="32">
        <f t="shared" si="68"/>
        <v>0</v>
      </c>
      <c r="BE279" s="30"/>
      <c r="BF279" s="27">
        <f>SUM(I279:BD279)</f>
        <v>175.24298944900352</v>
      </c>
      <c r="BJ279" s="27">
        <f>SUM(BF277,BF223,BF179,BF139,BF119,BF51)</f>
        <v>98.16999999999999</v>
      </c>
      <c r="BK279" s="27">
        <f>+BJ280-BJ279</f>
        <v>848.3729894490035</v>
      </c>
      <c r="BL279" s="35">
        <f>+BK279/BJ280</f>
        <v>0.8962857460313068</v>
      </c>
    </row>
    <row r="280" ht="11.25">
      <c r="BJ280" s="36">
        <f>SUM(BF279,BF224,BF180,BF139,BF120,BF52)</f>
        <v>946.5429894490035</v>
      </c>
    </row>
    <row r="281" spans="8:13" ht="11.25">
      <c r="H281" s="36">
        <f>SUM(I281:M281)</f>
        <v>175.24298944900352</v>
      </c>
      <c r="I281" s="36">
        <f>SUM(I279:P279)</f>
        <v>62.27298944900352</v>
      </c>
      <c r="J281" s="36">
        <f>SUM(Q279:AB279)</f>
        <v>54.75</v>
      </c>
      <c r="K281" s="36">
        <f>SUM(AC279:AN279)</f>
        <v>31.959999999999997</v>
      </c>
      <c r="L281" s="36">
        <f>SUM(AO279:AZ279)</f>
        <v>22.85</v>
      </c>
      <c r="M281" s="36">
        <f>SUM(BA279:BD279)</f>
        <v>3.41</v>
      </c>
    </row>
    <row r="284" ht="12" thickBot="1"/>
    <row r="285" spans="4:60" ht="36.75">
      <c r="D285"/>
      <c r="E285" s="14"/>
      <c r="I285" s="16" t="s">
        <v>243</v>
      </c>
      <c r="J285" s="17" t="s">
        <v>244</v>
      </c>
      <c r="K285" s="17" t="s">
        <v>245</v>
      </c>
      <c r="L285" s="17" t="s">
        <v>246</v>
      </c>
      <c r="M285" s="17" t="s">
        <v>247</v>
      </c>
      <c r="N285" s="17" t="s">
        <v>248</v>
      </c>
      <c r="O285" s="17" t="s">
        <v>249</v>
      </c>
      <c r="P285" s="18" t="s">
        <v>250</v>
      </c>
      <c r="Q285" s="16" t="s">
        <v>251</v>
      </c>
      <c r="R285" s="17" t="s">
        <v>252</v>
      </c>
      <c r="S285" s="17" t="s">
        <v>253</v>
      </c>
      <c r="T285" s="17" t="s">
        <v>254</v>
      </c>
      <c r="U285" s="17" t="s">
        <v>255</v>
      </c>
      <c r="V285" s="17" t="s">
        <v>256</v>
      </c>
      <c r="W285" s="17" t="s">
        <v>257</v>
      </c>
      <c r="X285" s="17" t="s">
        <v>258</v>
      </c>
      <c r="Y285" s="17" t="s">
        <v>259</v>
      </c>
      <c r="Z285" s="17" t="s">
        <v>260</v>
      </c>
      <c r="AA285" s="17" t="s">
        <v>261</v>
      </c>
      <c r="AB285" s="18" t="s">
        <v>262</v>
      </c>
      <c r="AC285" s="19" t="s">
        <v>263</v>
      </c>
      <c r="AD285" s="20" t="s">
        <v>264</v>
      </c>
      <c r="AE285" s="20" t="s">
        <v>265</v>
      </c>
      <c r="AF285" s="20" t="s">
        <v>266</v>
      </c>
      <c r="AG285" s="20" t="s">
        <v>267</v>
      </c>
      <c r="AH285" s="20" t="s">
        <v>268</v>
      </c>
      <c r="AI285" s="20" t="s">
        <v>269</v>
      </c>
      <c r="AJ285" s="20" t="s">
        <v>270</v>
      </c>
      <c r="AK285" s="20" t="s">
        <v>271</v>
      </c>
      <c r="AL285" s="20" t="s">
        <v>272</v>
      </c>
      <c r="AM285" s="20" t="s">
        <v>273</v>
      </c>
      <c r="AN285" s="21" t="s">
        <v>274</v>
      </c>
      <c r="AO285" s="22" t="s">
        <v>275</v>
      </c>
      <c r="AP285" s="23" t="s">
        <v>276</v>
      </c>
      <c r="AQ285" s="23" t="s">
        <v>277</v>
      </c>
      <c r="AR285" s="23" t="s">
        <v>278</v>
      </c>
      <c r="AS285" s="23" t="s">
        <v>279</v>
      </c>
      <c r="AT285" s="23" t="s">
        <v>280</v>
      </c>
      <c r="AU285" s="23" t="s">
        <v>281</v>
      </c>
      <c r="AV285" s="23" t="s">
        <v>282</v>
      </c>
      <c r="AW285" s="23" t="s">
        <v>283</v>
      </c>
      <c r="AX285" s="23" t="s">
        <v>284</v>
      </c>
      <c r="AY285" s="23" t="s">
        <v>285</v>
      </c>
      <c r="AZ285" s="23" t="s">
        <v>286</v>
      </c>
      <c r="BA285" s="23" t="s">
        <v>287</v>
      </c>
      <c r="BB285" s="23" t="s">
        <v>288</v>
      </c>
      <c r="BC285" s="24"/>
      <c r="BD285"/>
      <c r="BE285"/>
      <c r="BF285"/>
      <c r="BG285"/>
      <c r="BH285"/>
    </row>
    <row r="286" spans="4:60" ht="13.5">
      <c r="D286"/>
      <c r="E286" s="2" t="s">
        <v>236</v>
      </c>
      <c r="I286" s="25">
        <f>SUM(I52)</f>
        <v>6.96</v>
      </c>
      <c r="J286" s="25">
        <f aca="true" t="shared" si="69" ref="J286:BB286">SUM(J52)</f>
        <v>5.93</v>
      </c>
      <c r="K286" s="25">
        <f t="shared" si="69"/>
        <v>6.17</v>
      </c>
      <c r="L286" s="25">
        <f t="shared" si="69"/>
        <v>4.13</v>
      </c>
      <c r="M286" s="25">
        <f t="shared" si="69"/>
        <v>3.5399999999999996</v>
      </c>
      <c r="N286" s="25">
        <f t="shared" si="69"/>
        <v>3.17</v>
      </c>
      <c r="O286" s="25">
        <f t="shared" si="69"/>
        <v>2.8499999999999996</v>
      </c>
      <c r="P286" s="25">
        <f t="shared" si="69"/>
        <v>2.8099999999999996</v>
      </c>
      <c r="Q286" s="25">
        <f t="shared" si="69"/>
        <v>4.09</v>
      </c>
      <c r="R286" s="25">
        <f t="shared" si="69"/>
        <v>2.5000000000000004</v>
      </c>
      <c r="S286" s="25">
        <f t="shared" si="69"/>
        <v>2.3600000000000003</v>
      </c>
      <c r="T286" s="25">
        <f t="shared" si="69"/>
        <v>3.8499999999999996</v>
      </c>
      <c r="U286" s="25">
        <f t="shared" si="69"/>
        <v>4.1</v>
      </c>
      <c r="V286" s="25">
        <f t="shared" si="69"/>
        <v>5.229999999999999</v>
      </c>
      <c r="W286" s="25">
        <f t="shared" si="69"/>
        <v>5.239999999999999</v>
      </c>
      <c r="X286" s="25">
        <f t="shared" si="69"/>
        <v>5.37</v>
      </c>
      <c r="Y286" s="25">
        <f t="shared" si="69"/>
        <v>5.249999999999999</v>
      </c>
      <c r="Z286" s="25">
        <f t="shared" si="69"/>
        <v>3.91</v>
      </c>
      <c r="AA286" s="25">
        <f t="shared" si="69"/>
        <v>3.36</v>
      </c>
      <c r="AB286" s="25">
        <f t="shared" si="69"/>
        <v>3.3</v>
      </c>
      <c r="AC286" s="25">
        <f t="shared" si="69"/>
        <v>4.73</v>
      </c>
      <c r="AD286" s="25">
        <f t="shared" si="69"/>
        <v>4.19</v>
      </c>
      <c r="AE286" s="25">
        <f t="shared" si="69"/>
        <v>3.22</v>
      </c>
      <c r="AF286" s="25">
        <f t="shared" si="69"/>
        <v>3.85</v>
      </c>
      <c r="AG286" s="25">
        <f t="shared" si="69"/>
        <v>3.39</v>
      </c>
      <c r="AH286" s="25">
        <f t="shared" si="69"/>
        <v>3.99</v>
      </c>
      <c r="AI286" s="25">
        <f t="shared" si="69"/>
        <v>3.5799999999999996</v>
      </c>
      <c r="AJ286" s="25">
        <f t="shared" si="69"/>
        <v>4.63</v>
      </c>
      <c r="AK286" s="25">
        <f t="shared" si="69"/>
        <v>3.3399999999999994</v>
      </c>
      <c r="AL286" s="25">
        <f t="shared" si="69"/>
        <v>2.63</v>
      </c>
      <c r="AM286" s="25">
        <f t="shared" si="69"/>
        <v>3.13</v>
      </c>
      <c r="AN286" s="25">
        <f t="shared" si="69"/>
        <v>3.5400000000000005</v>
      </c>
      <c r="AO286" s="25">
        <f t="shared" si="69"/>
        <v>3.8499999999999996</v>
      </c>
      <c r="AP286" s="25">
        <f t="shared" si="69"/>
        <v>3.92</v>
      </c>
      <c r="AQ286" s="25">
        <f t="shared" si="69"/>
        <v>2.8600000000000003</v>
      </c>
      <c r="AR286" s="25">
        <f t="shared" si="69"/>
        <v>2.62</v>
      </c>
      <c r="AS286" s="25">
        <f t="shared" si="69"/>
        <v>1.4500000000000002</v>
      </c>
      <c r="AT286" s="25">
        <f t="shared" si="69"/>
        <v>1.32</v>
      </c>
      <c r="AU286" s="25">
        <f t="shared" si="69"/>
        <v>1.01</v>
      </c>
      <c r="AV286" s="25">
        <f t="shared" si="69"/>
        <v>1.01</v>
      </c>
      <c r="AW286" s="25">
        <f t="shared" si="69"/>
        <v>1.2</v>
      </c>
      <c r="AX286" s="25">
        <f t="shared" si="69"/>
        <v>1.99</v>
      </c>
      <c r="AY286" s="25">
        <f t="shared" si="69"/>
        <v>2.14</v>
      </c>
      <c r="AZ286" s="25">
        <f t="shared" si="69"/>
        <v>2.17</v>
      </c>
      <c r="BA286" s="25">
        <f t="shared" si="69"/>
        <v>1.95</v>
      </c>
      <c r="BB286" s="25">
        <f t="shared" si="69"/>
        <v>1.6800000000000002</v>
      </c>
      <c r="BC286" s="24"/>
      <c r="BD286"/>
      <c r="BE286"/>
      <c r="BF286"/>
      <c r="BG286"/>
      <c r="BH286"/>
    </row>
    <row r="287" spans="4:60" ht="13.5">
      <c r="D287"/>
      <c r="E287" s="2" t="s">
        <v>237</v>
      </c>
      <c r="I287" s="25">
        <f>SUM(I120)</f>
        <v>13.8</v>
      </c>
      <c r="J287" s="25">
        <f aca="true" t="shared" si="70" ref="J287:BB287">SUM(J120)</f>
        <v>12.120000000000001</v>
      </c>
      <c r="K287" s="25">
        <f t="shared" si="70"/>
        <v>10.680000000000001</v>
      </c>
      <c r="L287" s="25">
        <f t="shared" si="70"/>
        <v>9.72</v>
      </c>
      <c r="M287" s="25">
        <f t="shared" si="70"/>
        <v>11.520000000000001</v>
      </c>
      <c r="N287" s="25">
        <f t="shared" si="70"/>
        <v>11.07</v>
      </c>
      <c r="O287" s="25">
        <f t="shared" si="70"/>
        <v>6.610000000000001</v>
      </c>
      <c r="P287" s="25">
        <f t="shared" si="70"/>
        <v>6.440000000000001</v>
      </c>
      <c r="Q287" s="25">
        <f t="shared" si="70"/>
        <v>8.72</v>
      </c>
      <c r="R287" s="25">
        <f t="shared" si="70"/>
        <v>6.380000000000001</v>
      </c>
      <c r="S287" s="25">
        <f t="shared" si="70"/>
        <v>6.06</v>
      </c>
      <c r="T287" s="25">
        <f t="shared" si="70"/>
        <v>7.31</v>
      </c>
      <c r="U287" s="25">
        <f t="shared" si="70"/>
        <v>6.879999999999999</v>
      </c>
      <c r="V287" s="25">
        <f t="shared" si="70"/>
        <v>7.57</v>
      </c>
      <c r="W287" s="25">
        <f t="shared" si="70"/>
        <v>7.91</v>
      </c>
      <c r="X287" s="25">
        <f t="shared" si="70"/>
        <v>7.7299999999999995</v>
      </c>
      <c r="Y287" s="25">
        <f t="shared" si="70"/>
        <v>8.34</v>
      </c>
      <c r="Z287" s="25">
        <f t="shared" si="70"/>
        <v>7.77</v>
      </c>
      <c r="AA287" s="25">
        <f t="shared" si="70"/>
        <v>7.52</v>
      </c>
      <c r="AB287" s="25">
        <f t="shared" si="70"/>
        <v>7.549999999999999</v>
      </c>
      <c r="AC287" s="25">
        <f t="shared" si="70"/>
        <v>7.839999999999999</v>
      </c>
      <c r="AD287" s="25">
        <f t="shared" si="70"/>
        <v>6.5</v>
      </c>
      <c r="AE287" s="25">
        <f t="shared" si="70"/>
        <v>5.42</v>
      </c>
      <c r="AF287" s="25">
        <f t="shared" si="70"/>
        <v>6.63</v>
      </c>
      <c r="AG287" s="25">
        <f t="shared" si="70"/>
        <v>6.4799999999999995</v>
      </c>
      <c r="AH287" s="25">
        <f t="shared" si="70"/>
        <v>6.8999999999999995</v>
      </c>
      <c r="AI287" s="25">
        <f t="shared" si="70"/>
        <v>6.18</v>
      </c>
      <c r="AJ287" s="25">
        <f t="shared" si="70"/>
        <v>5.3</v>
      </c>
      <c r="AK287" s="25">
        <f t="shared" si="70"/>
        <v>5.43</v>
      </c>
      <c r="AL287" s="25">
        <f t="shared" si="70"/>
        <v>4.909999999999999</v>
      </c>
      <c r="AM287" s="25">
        <f t="shared" si="70"/>
        <v>4.879999999999999</v>
      </c>
      <c r="AN287" s="25">
        <f t="shared" si="70"/>
        <v>4.18</v>
      </c>
      <c r="AO287" s="25">
        <f t="shared" si="70"/>
        <v>3.4899999999999993</v>
      </c>
      <c r="AP287" s="25">
        <f t="shared" si="70"/>
        <v>3.6499999999999995</v>
      </c>
      <c r="AQ287" s="25">
        <f t="shared" si="70"/>
        <v>2.92</v>
      </c>
      <c r="AR287" s="25">
        <f t="shared" si="70"/>
        <v>3.21</v>
      </c>
      <c r="AS287" s="25">
        <f t="shared" si="70"/>
        <v>2.92</v>
      </c>
      <c r="AT287" s="25">
        <f t="shared" si="70"/>
        <v>3.3600000000000003</v>
      </c>
      <c r="AU287" s="25">
        <f t="shared" si="70"/>
        <v>3.42</v>
      </c>
      <c r="AV287" s="25">
        <f t="shared" si="70"/>
        <v>3.25</v>
      </c>
      <c r="AW287" s="25">
        <f t="shared" si="70"/>
        <v>3.1100000000000003</v>
      </c>
      <c r="AX287" s="25">
        <f t="shared" si="70"/>
        <v>2.8199999999999994</v>
      </c>
      <c r="AY287" s="25">
        <f t="shared" si="70"/>
        <v>3.52</v>
      </c>
      <c r="AZ287" s="25">
        <f t="shared" si="70"/>
        <v>3.51</v>
      </c>
      <c r="BA287" s="25">
        <f t="shared" si="70"/>
        <v>4.129999999999999</v>
      </c>
      <c r="BB287" s="25">
        <f t="shared" si="70"/>
        <v>2.7999999999999994</v>
      </c>
      <c r="BC287" s="24"/>
      <c r="BD287"/>
      <c r="BE287"/>
      <c r="BF287"/>
      <c r="BG287"/>
      <c r="BH287"/>
    </row>
    <row r="288" spans="4:60" ht="13.5">
      <c r="D288"/>
      <c r="E288" s="2" t="s">
        <v>238</v>
      </c>
      <c r="I288" s="25">
        <f>SUM(I180)</f>
        <v>0.16</v>
      </c>
      <c r="J288" s="25">
        <f aca="true" t="shared" si="71" ref="J288:BB288">SUM(J180)</f>
        <v>0.16</v>
      </c>
      <c r="K288" s="25">
        <f t="shared" si="71"/>
        <v>0.16</v>
      </c>
      <c r="L288" s="25">
        <f t="shared" si="71"/>
        <v>0.23</v>
      </c>
      <c r="M288" s="25">
        <f t="shared" si="71"/>
        <v>0.32</v>
      </c>
      <c r="N288" s="25">
        <f t="shared" si="71"/>
        <v>1.6800000000000002</v>
      </c>
      <c r="O288" s="25">
        <f t="shared" si="71"/>
        <v>1.09</v>
      </c>
      <c r="P288" s="25">
        <f t="shared" si="71"/>
        <v>0.9900000000000001</v>
      </c>
      <c r="Q288" s="25">
        <f t="shared" si="71"/>
        <v>1.9600000000000002</v>
      </c>
      <c r="R288" s="25">
        <f t="shared" si="71"/>
        <v>1.1300000000000001</v>
      </c>
      <c r="S288" s="25">
        <f t="shared" si="71"/>
        <v>1.04</v>
      </c>
      <c r="T288" s="25">
        <f t="shared" si="71"/>
        <v>1.47</v>
      </c>
      <c r="U288" s="25">
        <f t="shared" si="71"/>
        <v>1.7499999999999998</v>
      </c>
      <c r="V288" s="25">
        <f t="shared" si="71"/>
        <v>2.5300000000000002</v>
      </c>
      <c r="W288" s="25">
        <f t="shared" si="71"/>
        <v>2.53</v>
      </c>
      <c r="X288" s="25">
        <f t="shared" si="71"/>
        <v>3.3399999999999994</v>
      </c>
      <c r="Y288" s="25">
        <f t="shared" si="71"/>
        <v>3.5300000000000002</v>
      </c>
      <c r="Z288" s="25">
        <f t="shared" si="71"/>
        <v>1.65</v>
      </c>
      <c r="AA288" s="25">
        <f t="shared" si="71"/>
        <v>1.36</v>
      </c>
      <c r="AB288" s="25">
        <f t="shared" si="71"/>
        <v>1.06</v>
      </c>
      <c r="AC288" s="25">
        <f t="shared" si="71"/>
        <v>2.08</v>
      </c>
      <c r="AD288" s="25">
        <f t="shared" si="71"/>
        <v>1.9</v>
      </c>
      <c r="AE288" s="25">
        <f t="shared" si="71"/>
        <v>1.5500000000000003</v>
      </c>
      <c r="AF288" s="25">
        <f t="shared" si="71"/>
        <v>2.0999999999999996</v>
      </c>
      <c r="AG288" s="25">
        <f t="shared" si="71"/>
        <v>2.49</v>
      </c>
      <c r="AH288" s="25">
        <f t="shared" si="71"/>
        <v>3.19</v>
      </c>
      <c r="AI288" s="25">
        <f t="shared" si="71"/>
        <v>2.8</v>
      </c>
      <c r="AJ288" s="25">
        <f t="shared" si="71"/>
        <v>1.92</v>
      </c>
      <c r="AK288" s="25">
        <f t="shared" si="71"/>
        <v>1.6099999999999999</v>
      </c>
      <c r="AL288" s="25">
        <f t="shared" si="71"/>
        <v>1.8900000000000001</v>
      </c>
      <c r="AM288" s="25">
        <f t="shared" si="71"/>
        <v>2.03</v>
      </c>
      <c r="AN288" s="25">
        <f t="shared" si="71"/>
        <v>2.3699999999999997</v>
      </c>
      <c r="AO288" s="25">
        <f t="shared" si="71"/>
        <v>2.7800000000000002</v>
      </c>
      <c r="AP288" s="25">
        <f t="shared" si="71"/>
        <v>2.9099999999999993</v>
      </c>
      <c r="AQ288" s="25">
        <f t="shared" si="71"/>
        <v>2.9000000000000004</v>
      </c>
      <c r="AR288" s="25">
        <f t="shared" si="71"/>
        <v>3.2899999999999996</v>
      </c>
      <c r="AS288" s="25">
        <f t="shared" si="71"/>
        <v>2.73</v>
      </c>
      <c r="AT288" s="25">
        <f t="shared" si="71"/>
        <v>2.1799999999999993</v>
      </c>
      <c r="AU288" s="25">
        <f t="shared" si="71"/>
        <v>0.9000000000000001</v>
      </c>
      <c r="AV288" s="25">
        <f t="shared" si="71"/>
        <v>0.65</v>
      </c>
      <c r="AW288" s="25">
        <f t="shared" si="71"/>
        <v>0.8799999999999999</v>
      </c>
      <c r="AX288" s="25">
        <f t="shared" si="71"/>
        <v>2.72</v>
      </c>
      <c r="AY288" s="25">
        <f t="shared" si="71"/>
        <v>2.32</v>
      </c>
      <c r="AZ288" s="25">
        <f t="shared" si="71"/>
        <v>0.39</v>
      </c>
      <c r="BA288" s="25">
        <f t="shared" si="71"/>
        <v>0.14</v>
      </c>
      <c r="BB288" s="25">
        <f t="shared" si="71"/>
        <v>0.99</v>
      </c>
      <c r="BC288" s="24"/>
      <c r="BD288"/>
      <c r="BE288"/>
      <c r="BF288"/>
      <c r="BG288"/>
      <c r="BH288"/>
    </row>
    <row r="289" spans="4:60" ht="13.5">
      <c r="D289"/>
      <c r="E289" s="2" t="s">
        <v>239</v>
      </c>
      <c r="I289" s="25">
        <f>SUM(I224)</f>
        <v>6.380000000000001</v>
      </c>
      <c r="J289" s="25">
        <f aca="true" t="shared" si="72" ref="J289:BB289">SUM(J224)</f>
        <v>5.470000000000001</v>
      </c>
      <c r="K289" s="25">
        <f t="shared" si="72"/>
        <v>4.72</v>
      </c>
      <c r="L289" s="25">
        <f t="shared" si="72"/>
        <v>4.49</v>
      </c>
      <c r="M289" s="25">
        <f t="shared" si="72"/>
        <v>4.3999999999999995</v>
      </c>
      <c r="N289" s="25">
        <f t="shared" si="72"/>
        <v>4.86</v>
      </c>
      <c r="O289" s="25">
        <f t="shared" si="72"/>
        <v>4.37</v>
      </c>
      <c r="P289" s="25">
        <f t="shared" si="72"/>
        <v>4.63</v>
      </c>
      <c r="Q289" s="25">
        <f t="shared" si="72"/>
        <v>5.72</v>
      </c>
      <c r="R289" s="25">
        <f t="shared" si="72"/>
        <v>4.5</v>
      </c>
      <c r="S289" s="25">
        <f t="shared" si="72"/>
        <v>4.42</v>
      </c>
      <c r="T289" s="25">
        <f t="shared" si="72"/>
        <v>5.21</v>
      </c>
      <c r="U289" s="25">
        <f t="shared" si="72"/>
        <v>4.7</v>
      </c>
      <c r="V289" s="25">
        <f t="shared" si="72"/>
        <v>5.290000000000001</v>
      </c>
      <c r="W289" s="25">
        <f t="shared" si="72"/>
        <v>5.42</v>
      </c>
      <c r="X289" s="25">
        <f t="shared" si="72"/>
        <v>5.050000000000001</v>
      </c>
      <c r="Y289" s="25">
        <f t="shared" si="72"/>
        <v>5.1499999999999995</v>
      </c>
      <c r="Z289" s="25">
        <f t="shared" si="72"/>
        <v>4.62</v>
      </c>
      <c r="AA289" s="25">
        <f t="shared" si="72"/>
        <v>4.38</v>
      </c>
      <c r="AB289" s="25">
        <f t="shared" si="72"/>
        <v>5.0600000000000005</v>
      </c>
      <c r="AC289" s="25">
        <f t="shared" si="72"/>
        <v>5.4799999999999995</v>
      </c>
      <c r="AD289" s="25">
        <f t="shared" si="72"/>
        <v>4.67</v>
      </c>
      <c r="AE289" s="25">
        <f t="shared" si="72"/>
        <v>3.6</v>
      </c>
      <c r="AF289" s="25">
        <f t="shared" si="72"/>
        <v>4.12</v>
      </c>
      <c r="AG289" s="25">
        <f t="shared" si="72"/>
        <v>4.2299999999999995</v>
      </c>
      <c r="AH289" s="25">
        <f t="shared" si="72"/>
        <v>4.96</v>
      </c>
      <c r="AI289" s="25">
        <f t="shared" si="72"/>
        <v>4.6</v>
      </c>
      <c r="AJ289" s="25">
        <f t="shared" si="72"/>
        <v>4.699999999999999</v>
      </c>
      <c r="AK289" s="25">
        <f t="shared" si="72"/>
        <v>5.819999999999999</v>
      </c>
      <c r="AL289" s="25">
        <f t="shared" si="72"/>
        <v>4.569999999999999</v>
      </c>
      <c r="AM289" s="25">
        <f t="shared" si="72"/>
        <v>3.5799999999999996</v>
      </c>
      <c r="AN289" s="25">
        <f t="shared" si="72"/>
        <v>2.9999999999999996</v>
      </c>
      <c r="AO289" s="25">
        <f t="shared" si="72"/>
        <v>3.34</v>
      </c>
      <c r="AP289" s="25">
        <f t="shared" si="72"/>
        <v>3.3400000000000003</v>
      </c>
      <c r="AQ289" s="25">
        <f t="shared" si="72"/>
        <v>2.95</v>
      </c>
      <c r="AR289" s="25">
        <f t="shared" si="72"/>
        <v>3.39</v>
      </c>
      <c r="AS289" s="25">
        <f t="shared" si="72"/>
        <v>3.06</v>
      </c>
      <c r="AT289" s="25">
        <f t="shared" si="72"/>
        <v>3.79</v>
      </c>
      <c r="AU289" s="25">
        <f t="shared" si="72"/>
        <v>3.23</v>
      </c>
      <c r="AV289" s="25">
        <f t="shared" si="72"/>
        <v>3.15</v>
      </c>
      <c r="AW289" s="25">
        <f t="shared" si="72"/>
        <v>3.25</v>
      </c>
      <c r="AX289" s="25">
        <f t="shared" si="72"/>
        <v>3.64</v>
      </c>
      <c r="AY289" s="25">
        <f t="shared" si="72"/>
        <v>3.39</v>
      </c>
      <c r="AZ289" s="25">
        <f t="shared" si="72"/>
        <v>3.15</v>
      </c>
      <c r="BA289" s="25">
        <f t="shared" si="72"/>
        <v>2.81</v>
      </c>
      <c r="BB289" s="25">
        <f t="shared" si="72"/>
        <v>3.29</v>
      </c>
      <c r="BC289" s="24"/>
      <c r="BD289"/>
      <c r="BE289"/>
      <c r="BF289"/>
      <c r="BG289"/>
      <c r="BH289"/>
    </row>
    <row r="290" spans="4:60" ht="13.5">
      <c r="D290"/>
      <c r="E290" s="2" t="s">
        <v>240</v>
      </c>
      <c r="I290" s="25">
        <f>SUM(F193)</f>
        <v>0</v>
      </c>
      <c r="J290" s="25">
        <f aca="true" t="shared" si="73" ref="J290:BB290">SUM(G193)</f>
        <v>0</v>
      </c>
      <c r="K290" s="25">
        <f t="shared" si="73"/>
        <v>1.07</v>
      </c>
      <c r="L290" s="25">
        <f t="shared" si="73"/>
        <v>0</v>
      </c>
      <c r="M290" s="25">
        <f t="shared" si="73"/>
        <v>0</v>
      </c>
      <c r="N290" s="25">
        <f t="shared" si="73"/>
        <v>0</v>
      </c>
      <c r="O290" s="25">
        <f t="shared" si="73"/>
        <v>0</v>
      </c>
      <c r="P290" s="25">
        <f t="shared" si="73"/>
        <v>0</v>
      </c>
      <c r="Q290" s="25">
        <f t="shared" si="73"/>
        <v>0</v>
      </c>
      <c r="R290" s="25">
        <f t="shared" si="73"/>
        <v>0</v>
      </c>
      <c r="S290" s="25">
        <f t="shared" si="73"/>
        <v>0</v>
      </c>
      <c r="T290" s="25">
        <f t="shared" si="73"/>
        <v>0</v>
      </c>
      <c r="U290" s="25">
        <f t="shared" si="73"/>
        <v>0</v>
      </c>
      <c r="V290" s="25">
        <f t="shared" si="73"/>
        <v>0</v>
      </c>
      <c r="W290" s="25">
        <f t="shared" si="73"/>
        <v>0</v>
      </c>
      <c r="X290" s="25">
        <f t="shared" si="73"/>
        <v>0</v>
      </c>
      <c r="Y290" s="25">
        <f t="shared" si="73"/>
        <v>0.22</v>
      </c>
      <c r="Z290" s="25">
        <f t="shared" si="73"/>
        <v>0.21</v>
      </c>
      <c r="AA290" s="25">
        <f t="shared" si="73"/>
        <v>0.2</v>
      </c>
      <c r="AB290" s="25">
        <f t="shared" si="73"/>
        <v>0.17</v>
      </c>
      <c r="AC290" s="25">
        <f t="shared" si="73"/>
        <v>0</v>
      </c>
      <c r="AD290" s="25">
        <f t="shared" si="73"/>
        <v>0</v>
      </c>
      <c r="AE290" s="25">
        <f t="shared" si="73"/>
        <v>0</v>
      </c>
      <c r="AF290" s="25">
        <f t="shared" si="73"/>
        <v>0</v>
      </c>
      <c r="AG290" s="25">
        <f t="shared" si="73"/>
        <v>0</v>
      </c>
      <c r="AH290" s="25">
        <f t="shared" si="73"/>
        <v>0</v>
      </c>
      <c r="AI290" s="25">
        <f t="shared" si="73"/>
        <v>0</v>
      </c>
      <c r="AJ290" s="25">
        <f t="shared" si="73"/>
        <v>0</v>
      </c>
      <c r="AK290" s="25">
        <f t="shared" si="73"/>
        <v>0</v>
      </c>
      <c r="AL290" s="25">
        <f t="shared" si="73"/>
        <v>0</v>
      </c>
      <c r="AM290" s="25">
        <f t="shared" si="73"/>
        <v>0</v>
      </c>
      <c r="AN290" s="25">
        <f t="shared" si="73"/>
        <v>0</v>
      </c>
      <c r="AO290" s="25">
        <f t="shared" si="73"/>
        <v>0.09</v>
      </c>
      <c r="AP290" s="25">
        <f t="shared" si="73"/>
        <v>0.09</v>
      </c>
      <c r="AQ290" s="25">
        <f t="shared" si="73"/>
        <v>0.09</v>
      </c>
      <c r="AR290" s="25">
        <f t="shared" si="73"/>
        <v>0</v>
      </c>
      <c r="AS290" s="25">
        <f t="shared" si="73"/>
        <v>0</v>
      </c>
      <c r="AT290" s="25">
        <f t="shared" si="73"/>
        <v>0</v>
      </c>
      <c r="AU290" s="25">
        <f t="shared" si="73"/>
        <v>0</v>
      </c>
      <c r="AV290" s="25">
        <f t="shared" si="73"/>
        <v>0</v>
      </c>
      <c r="AW290" s="25">
        <f t="shared" si="73"/>
        <v>0</v>
      </c>
      <c r="AX290" s="25">
        <f t="shared" si="73"/>
        <v>0</v>
      </c>
      <c r="AY290" s="25">
        <f t="shared" si="73"/>
        <v>0</v>
      </c>
      <c r="AZ290" s="25">
        <f t="shared" si="73"/>
        <v>0</v>
      </c>
      <c r="BA290" s="25">
        <f t="shared" si="73"/>
        <v>0</v>
      </c>
      <c r="BB290" s="25">
        <f t="shared" si="73"/>
        <v>0</v>
      </c>
      <c r="BC290" s="24"/>
      <c r="BD290"/>
      <c r="BE290"/>
      <c r="BF290"/>
      <c r="BG290"/>
      <c r="BH290"/>
    </row>
    <row r="291" spans="4:60" ht="13.5">
      <c r="D291"/>
      <c r="E291" s="2" t="s">
        <v>241</v>
      </c>
      <c r="I291" s="25">
        <f>SUM(I139)</f>
        <v>0.09</v>
      </c>
      <c r="J291" s="25">
        <f aca="true" t="shared" si="74" ref="J291:BB291">SUM(J139)</f>
        <v>0.09</v>
      </c>
      <c r="K291" s="25">
        <f t="shared" si="74"/>
        <v>0.09</v>
      </c>
      <c r="L291" s="25">
        <f t="shared" si="74"/>
        <v>0.09</v>
      </c>
      <c r="M291" s="25">
        <f t="shared" si="74"/>
        <v>0.09</v>
      </c>
      <c r="N291" s="25">
        <f t="shared" si="74"/>
        <v>0.09</v>
      </c>
      <c r="O291" s="25">
        <f t="shared" si="74"/>
        <v>0.09</v>
      </c>
      <c r="P291" s="25">
        <f t="shared" si="74"/>
        <v>0.09</v>
      </c>
      <c r="Q291" s="25">
        <f t="shared" si="74"/>
        <v>0.07</v>
      </c>
      <c r="R291" s="25">
        <f t="shared" si="74"/>
        <v>0.06</v>
      </c>
      <c r="S291" s="25">
        <f t="shared" si="74"/>
        <v>0.05</v>
      </c>
      <c r="T291" s="25">
        <f t="shared" si="74"/>
        <v>0.07</v>
      </c>
      <c r="U291" s="25">
        <f t="shared" si="74"/>
        <v>0.19</v>
      </c>
      <c r="V291" s="25">
        <f t="shared" si="74"/>
        <v>0.21000000000000002</v>
      </c>
      <c r="W291" s="25">
        <f t="shared" si="74"/>
        <v>0.36000000000000004</v>
      </c>
      <c r="X291" s="25">
        <f t="shared" si="74"/>
        <v>1.19</v>
      </c>
      <c r="Y291" s="25">
        <f t="shared" si="74"/>
        <v>1.06</v>
      </c>
      <c r="Z291" s="25">
        <f t="shared" si="74"/>
        <v>0.21000000000000002</v>
      </c>
      <c r="AA291" s="25">
        <f t="shared" si="74"/>
        <v>0.8699999999999999</v>
      </c>
      <c r="AB291" s="25">
        <f t="shared" si="74"/>
        <v>0.9299999999999999</v>
      </c>
      <c r="AC291" s="25">
        <f t="shared" si="74"/>
        <v>1.8600000000000003</v>
      </c>
      <c r="AD291" s="25">
        <f t="shared" si="74"/>
        <v>2.45</v>
      </c>
      <c r="AE291" s="25">
        <f t="shared" si="74"/>
        <v>2.07</v>
      </c>
      <c r="AF291" s="25">
        <f t="shared" si="74"/>
        <v>2.19</v>
      </c>
      <c r="AG291" s="25">
        <f t="shared" si="74"/>
        <v>2.5500000000000003</v>
      </c>
      <c r="AH291" s="25">
        <f t="shared" si="74"/>
        <v>2.27</v>
      </c>
      <c r="AI291" s="25">
        <f t="shared" si="74"/>
        <v>1.62</v>
      </c>
      <c r="AJ291" s="25">
        <f t="shared" si="74"/>
        <v>1.37</v>
      </c>
      <c r="AK291" s="25">
        <f t="shared" si="74"/>
        <v>1.6300000000000003</v>
      </c>
      <c r="AL291" s="25">
        <f t="shared" si="74"/>
        <v>1.5200000000000005</v>
      </c>
      <c r="AM291" s="25">
        <f t="shared" si="74"/>
        <v>1.8599999999999999</v>
      </c>
      <c r="AN291" s="25">
        <f t="shared" si="74"/>
        <v>2.3000000000000003</v>
      </c>
      <c r="AO291" s="25">
        <f t="shared" si="74"/>
        <v>2.2699999999999996</v>
      </c>
      <c r="AP291" s="25">
        <f t="shared" si="74"/>
        <v>1.9600000000000002</v>
      </c>
      <c r="AQ291" s="25">
        <f t="shared" si="74"/>
        <v>1.4100000000000001</v>
      </c>
      <c r="AR291" s="25">
        <f t="shared" si="74"/>
        <v>2.37</v>
      </c>
      <c r="AS291" s="25">
        <f t="shared" si="74"/>
        <v>2.37</v>
      </c>
      <c r="AT291" s="25">
        <f t="shared" si="74"/>
        <v>0.47</v>
      </c>
      <c r="AU291" s="25">
        <f t="shared" si="74"/>
        <v>0.17</v>
      </c>
      <c r="AV291" s="25">
        <f t="shared" si="74"/>
        <v>0.17</v>
      </c>
      <c r="AW291" s="25">
        <f t="shared" si="74"/>
        <v>0.12000000000000001</v>
      </c>
      <c r="AX291" s="25">
        <f t="shared" si="74"/>
        <v>0.06</v>
      </c>
      <c r="AY291" s="25">
        <f t="shared" si="74"/>
        <v>0.07</v>
      </c>
      <c r="AZ291" s="25">
        <f t="shared" si="74"/>
        <v>0.06</v>
      </c>
      <c r="BA291" s="25">
        <f t="shared" si="74"/>
        <v>0</v>
      </c>
      <c r="BB291" s="25">
        <f t="shared" si="74"/>
        <v>0.86</v>
      </c>
      <c r="BC291" s="24"/>
      <c r="BD291"/>
      <c r="BE291"/>
      <c r="BF291"/>
      <c r="BG291"/>
      <c r="BH291"/>
    </row>
    <row r="292" spans="4:60" ht="12.75">
      <c r="D292"/>
      <c r="E292" s="15" t="s">
        <v>242</v>
      </c>
      <c r="I292" s="26">
        <f>SUM(I279)</f>
        <v>8.642133645955454</v>
      </c>
      <c r="J292" s="26">
        <f aca="true" t="shared" si="75" ref="J292:BB292">SUM(J279)</f>
        <v>7.472133645955452</v>
      </c>
      <c r="K292" s="26">
        <f t="shared" si="75"/>
        <v>7.842344665885111</v>
      </c>
      <c r="L292" s="26">
        <f t="shared" si="75"/>
        <v>8.154056271981243</v>
      </c>
      <c r="M292" s="26">
        <f t="shared" si="75"/>
        <v>7.804056271981242</v>
      </c>
      <c r="N292" s="26">
        <f t="shared" si="75"/>
        <v>8.162344665885112</v>
      </c>
      <c r="O292" s="26">
        <f t="shared" si="75"/>
        <v>7.444056271981243</v>
      </c>
      <c r="P292" s="26">
        <f t="shared" si="75"/>
        <v>6.751864009378664</v>
      </c>
      <c r="Q292" s="26">
        <f t="shared" si="75"/>
        <v>7.160000000000001</v>
      </c>
      <c r="R292" s="26">
        <f t="shared" si="75"/>
        <v>4.1899999999999995</v>
      </c>
      <c r="S292" s="26">
        <f t="shared" si="75"/>
        <v>4.23</v>
      </c>
      <c r="T292" s="26">
        <f t="shared" si="75"/>
        <v>4.759999999999999</v>
      </c>
      <c r="U292" s="26">
        <f t="shared" si="75"/>
        <v>4.49</v>
      </c>
      <c r="V292" s="26">
        <f t="shared" si="75"/>
        <v>6.670000000000001</v>
      </c>
      <c r="W292" s="26">
        <f t="shared" si="75"/>
        <v>4.660000000000001</v>
      </c>
      <c r="X292" s="26">
        <f t="shared" si="75"/>
        <v>4.22</v>
      </c>
      <c r="Y292" s="26">
        <f t="shared" si="75"/>
        <v>4.09</v>
      </c>
      <c r="Z292" s="26">
        <f t="shared" si="75"/>
        <v>3.7</v>
      </c>
      <c r="AA292" s="26">
        <f t="shared" si="75"/>
        <v>3.4299999999999997</v>
      </c>
      <c r="AB292" s="26">
        <f t="shared" si="75"/>
        <v>3.15</v>
      </c>
      <c r="AC292" s="26">
        <f t="shared" si="75"/>
        <v>3.29</v>
      </c>
      <c r="AD292" s="26">
        <f t="shared" si="75"/>
        <v>2.6999999999999997</v>
      </c>
      <c r="AE292" s="26">
        <f t="shared" si="75"/>
        <v>2.23</v>
      </c>
      <c r="AF292" s="26">
        <f t="shared" si="75"/>
        <v>2.7300000000000004</v>
      </c>
      <c r="AG292" s="26">
        <f t="shared" si="75"/>
        <v>2.7</v>
      </c>
      <c r="AH292" s="26">
        <f t="shared" si="75"/>
        <v>3.0399999999999996</v>
      </c>
      <c r="AI292" s="26">
        <f t="shared" si="75"/>
        <v>2.77</v>
      </c>
      <c r="AJ292" s="26">
        <f t="shared" si="75"/>
        <v>2.43</v>
      </c>
      <c r="AK292" s="26">
        <f t="shared" si="75"/>
        <v>2.65</v>
      </c>
      <c r="AL292" s="26">
        <f t="shared" si="75"/>
        <v>2.51</v>
      </c>
      <c r="AM292" s="26">
        <f t="shared" si="75"/>
        <v>2.56</v>
      </c>
      <c r="AN292" s="26">
        <f t="shared" si="75"/>
        <v>2.35</v>
      </c>
      <c r="AO292" s="26">
        <f t="shared" si="75"/>
        <v>2.4899999999999998</v>
      </c>
      <c r="AP292" s="26">
        <f t="shared" si="75"/>
        <v>1.69</v>
      </c>
      <c r="AQ292" s="26">
        <f t="shared" si="75"/>
        <v>1.42</v>
      </c>
      <c r="AR292" s="26">
        <f t="shared" si="75"/>
        <v>1.74</v>
      </c>
      <c r="AS292" s="26">
        <f t="shared" si="75"/>
        <v>2.04</v>
      </c>
      <c r="AT292" s="26">
        <f t="shared" si="75"/>
        <v>1.94</v>
      </c>
      <c r="AU292" s="26">
        <f t="shared" si="75"/>
        <v>1.81</v>
      </c>
      <c r="AV292" s="26">
        <f t="shared" si="75"/>
        <v>1.81</v>
      </c>
      <c r="AW292" s="26">
        <f t="shared" si="75"/>
        <v>1.84</v>
      </c>
      <c r="AX292" s="26">
        <f t="shared" si="75"/>
        <v>1.6400000000000001</v>
      </c>
      <c r="AY292" s="26">
        <f t="shared" si="75"/>
        <v>2.29</v>
      </c>
      <c r="AZ292" s="26">
        <f t="shared" si="75"/>
        <v>2.14</v>
      </c>
      <c r="BA292" s="26">
        <f t="shared" si="75"/>
        <v>1.96</v>
      </c>
      <c r="BB292" s="26">
        <f t="shared" si="75"/>
        <v>1.37</v>
      </c>
      <c r="BC292" s="26">
        <f aca="true" t="shared" si="76" ref="BC292:BH292">+AZ214</f>
        <v>0</v>
      </c>
      <c r="BD292" s="26">
        <f t="shared" si="76"/>
        <v>0</v>
      </c>
      <c r="BE292" s="26">
        <f t="shared" si="76"/>
        <v>0</v>
      </c>
      <c r="BF292" s="26">
        <f t="shared" si="76"/>
        <v>0</v>
      </c>
      <c r="BG292" s="26">
        <f t="shared" si="76"/>
        <v>0</v>
      </c>
      <c r="BH292" s="26">
        <f t="shared" si="76"/>
        <v>0</v>
      </c>
    </row>
    <row r="293" spans="5:51" ht="12.75">
      <c r="E293" s="1" t="s">
        <v>297</v>
      </c>
      <c r="I293">
        <v>1.2</v>
      </c>
      <c r="J293">
        <v>2.2</v>
      </c>
      <c r="K293">
        <v>2.7</v>
      </c>
      <c r="L293">
        <v>7</v>
      </c>
      <c r="M293">
        <v>3</v>
      </c>
      <c r="N293">
        <v>4.8</v>
      </c>
      <c r="O293">
        <v>5.6</v>
      </c>
      <c r="P293">
        <v>3.5</v>
      </c>
      <c r="Q293">
        <v>6.1</v>
      </c>
      <c r="R293">
        <v>5.8</v>
      </c>
      <c r="S293">
        <v>3.9</v>
      </c>
      <c r="T293">
        <v>8.2</v>
      </c>
      <c r="U293">
        <v>5.8</v>
      </c>
      <c r="V293">
        <v>4</v>
      </c>
      <c r="W293">
        <v>5.3</v>
      </c>
      <c r="X293">
        <v>4.4</v>
      </c>
      <c r="Y293">
        <v>5.8</v>
      </c>
      <c r="Z293">
        <v>5</v>
      </c>
      <c r="AA293">
        <v>4.2</v>
      </c>
      <c r="AB293">
        <v>4</v>
      </c>
      <c r="AC293">
        <v>5.2</v>
      </c>
      <c r="AD293">
        <v>3.1</v>
      </c>
      <c r="AE293">
        <v>1.8</v>
      </c>
      <c r="AF293">
        <v>3.2</v>
      </c>
      <c r="AG293">
        <v>4.1</v>
      </c>
      <c r="AH293">
        <v>3.3</v>
      </c>
      <c r="AI293">
        <v>3.3</v>
      </c>
      <c r="AJ293">
        <v>5.1</v>
      </c>
      <c r="AK293">
        <v>3.1</v>
      </c>
      <c r="AL293">
        <v>2.8</v>
      </c>
      <c r="AM293">
        <v>1</v>
      </c>
      <c r="AN293">
        <v>0.5</v>
      </c>
      <c r="AO293">
        <v>0.3</v>
      </c>
      <c r="AP293">
        <v>1.3</v>
      </c>
      <c r="AQ293">
        <v>2.5</v>
      </c>
      <c r="AR293">
        <v>0.8</v>
      </c>
      <c r="AS293">
        <v>3.9</v>
      </c>
      <c r="AT293">
        <v>1.3</v>
      </c>
      <c r="AU293">
        <v>1.7</v>
      </c>
      <c r="AV293">
        <v>1.5</v>
      </c>
      <c r="AW293">
        <v>0.3</v>
      </c>
      <c r="AX293">
        <v>0.2</v>
      </c>
      <c r="AY293">
        <v>0.5</v>
      </c>
    </row>
  </sheetData>
  <printOptions gridLines="1"/>
  <pageMargins left="0.24" right="0.27" top="0.29" bottom="0.31" header="0.25" footer="0.24"/>
  <pageSetup fitToHeight="1" fitToWidth="1" horizontalDpi="300" verticalDpi="300" orientation="landscape" paperSize="3" scale="70" r:id="rId2"/>
  <headerFooter alignWithMargins="0">
    <oddFooter>&amp;L&amp;F&amp;C&amp;A&amp;R&amp;D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2008-03-26T21:17:40Z</cp:lastPrinted>
  <dcterms:created xsi:type="dcterms:W3CDTF">2008-03-26T19:34:16Z</dcterms:created>
  <dcterms:modified xsi:type="dcterms:W3CDTF">2008-03-31T20:20:25Z</dcterms:modified>
  <cp:category/>
  <cp:version/>
  <cp:contentType/>
  <cp:contentStatus/>
</cp:coreProperties>
</file>