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75" yWindow="810" windowWidth="16920" windowHeight="11040" tabRatio="500" activeTab="0"/>
  </bookViews>
  <sheets>
    <sheet name="Re-Baseline Profile 20070809" sheetId="1" r:id="rId1"/>
  </sheets>
  <definedNames>
    <definedName name="Inflation" localSheetId="0">'Re-Baseline Profile 20070809'!#REF!</definedName>
    <definedName name="_xlnm.Print_Area" localSheetId="0">'Re-Baseline Profile 20070809'!$A$1:$L$24</definedName>
  </definedNames>
  <calcPr fullCalcOnLoad="1"/>
</workbook>
</file>

<file path=xl/sharedStrings.xml><?xml version="1.0" encoding="utf-8"?>
<sst xmlns="http://schemas.openxmlformats.org/spreadsheetml/2006/main" count="62" uniqueCount="31">
  <si>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</si>
  <si>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</si>
  <si>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</si>
  <si>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</si>
  <si>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</si>
  <si>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</si>
  <si>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</si>
  <si>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</si>
  <si>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</si>
  <si>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Comment</t>
  </si>
  <si>
    <t>NCSX Total Budget ($M)</t>
  </si>
  <si>
    <t>MIE</t>
  </si>
  <si>
    <t>Research</t>
  </si>
  <si>
    <t>Flat Case</t>
  </si>
  <si>
    <t>Research cum</t>
  </si>
  <si>
    <t>Incremental Case</t>
  </si>
  <si>
    <t>Nominal Case
(OFES guidance 7/9/07)</t>
  </si>
  <si>
    <t>Float 11 months</t>
  </si>
  <si>
    <t>EAC = 132,412</t>
  </si>
  <si>
    <t>EAC = 134,620</t>
  </si>
  <si>
    <t>EAC = 131,761</t>
  </si>
  <si>
    <t>CD-4 = 10/10/2011</t>
  </si>
  <si>
    <t>CD-4 = 7/2/2012</t>
  </si>
  <si>
    <t>CD-4 = 12/31/2011</t>
  </si>
  <si>
    <t>Early Finish = /31/2011</t>
  </si>
  <si>
    <t>Early Finish = 8/2/2011</t>
  </si>
  <si>
    <t>Early Finish = 11/10/2010</t>
  </si>
  <si>
    <t>more</t>
  </si>
  <si>
    <t>saves</t>
  </si>
  <si>
    <t>2.5mos</t>
  </si>
  <si>
    <t>$651k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</si>
</sst>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#,##0.0"/>
    <numFmt numFmtId="170" formatCode="0.0000"/>
    <numFmt numFmtId="171" formatCode="0.00_);\(0.00\)"/>
    <numFmt numFmtId="172" formatCode="0.0_);\(0.0\)"/>
    <numFmt numFmtId="173" formatCode="0_);\(0\)"/>
    <numFmt numFmtId="174" formatCode="0.0000000"/>
    <numFmt numFmtId="175" formatCode="0.000000"/>
    <numFmt numFmtId="176" formatCode="0.00000"/>
    <numFmt numFmtId="177" formatCode="\+0.0_);\(0.0\)"/>
    <numFmt numFmtId="178" formatCode="0.0%"/>
    <numFmt numFmtId="179" formatCode="0.000_);\(0.000\)"/>
    <numFmt numFmtId="180" formatCode="0.0000_);\(0.0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Verdana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71" fontId="7" fillId="0" borderId="4" xfId="0" applyNumberFormat="1" applyFont="1" applyBorder="1" applyAlignment="1">
      <alignment/>
    </xf>
    <xf numFmtId="171" fontId="7" fillId="0" borderId="5" xfId="0" applyNumberFormat="1" applyFont="1" applyBorder="1" applyAlignment="1">
      <alignment/>
    </xf>
    <xf numFmtId="171" fontId="7" fillId="0" borderId="6" xfId="0" applyNumberFormat="1" applyFont="1" applyBorder="1" applyAlignment="1">
      <alignment/>
    </xf>
    <xf numFmtId="171" fontId="7" fillId="0" borderId="7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1" fontId="7" fillId="0" borderId="8" xfId="0" applyNumberFormat="1" applyFont="1" applyBorder="1" applyAlignment="1">
      <alignment/>
    </xf>
    <xf numFmtId="171" fontId="7" fillId="0" borderId="9" xfId="0" applyNumberFormat="1" applyFont="1" applyBorder="1" applyAlignment="1">
      <alignment/>
    </xf>
    <xf numFmtId="171" fontId="7" fillId="0" borderId="10" xfId="0" applyNumberFormat="1" applyFont="1" applyBorder="1" applyAlignment="1">
      <alignment/>
    </xf>
    <xf numFmtId="171" fontId="8" fillId="0" borderId="10" xfId="0" applyNumberFormat="1" applyFont="1" applyBorder="1" applyAlignment="1">
      <alignment/>
    </xf>
    <xf numFmtId="171" fontId="8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8" fillId="0" borderId="12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right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171" fontId="7" fillId="2" borderId="0" xfId="0" applyNumberFormat="1" applyFont="1" applyFill="1" applyBorder="1" applyAlignment="1">
      <alignment/>
    </xf>
    <xf numFmtId="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19050</xdr:rowOff>
    </xdr:from>
    <xdr:to>
      <xdr:col>11</xdr:col>
      <xdr:colOff>209550</xdr:colOff>
      <xdr:row>10</xdr:row>
      <xdr:rowOff>171450</xdr:rowOff>
    </xdr:to>
    <xdr:sp>
      <xdr:nvSpPr>
        <xdr:cNvPr id="1" name="Polygon 1"/>
        <xdr:cNvSpPr>
          <a:spLocks/>
        </xdr:cNvSpPr>
      </xdr:nvSpPr>
      <xdr:spPr>
        <a:xfrm>
          <a:off x="10544175" y="1266825"/>
          <a:ext cx="190500" cy="1352550"/>
        </a:xfrm>
        <a:custGeom>
          <a:pathLst>
            <a:path h="152" w="20">
              <a:moveTo>
                <a:pt x="0" y="152"/>
              </a:moveTo>
              <a:lnTo>
                <a:pt x="20" y="152"/>
              </a:lnTo>
              <a:lnTo>
                <a:pt x="2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1638300</xdr:colOff>
      <xdr:row>7</xdr:row>
      <xdr:rowOff>85725</xdr:rowOff>
    </xdr:from>
    <xdr:ext cx="704850" cy="247650"/>
    <xdr:sp>
      <xdr:nvSpPr>
        <xdr:cNvPr id="2" name="TextBox 2"/>
        <xdr:cNvSpPr txBox="1">
          <a:spLocks noChangeArrowheads="1"/>
        </xdr:cNvSpPr>
      </xdr:nvSpPr>
      <xdr:spPr>
        <a:xfrm>
          <a:off x="10248900" y="1790700"/>
          <a:ext cx="704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+ 7 months</a:t>
          </a:r>
        </a:p>
      </xdr:txBody>
    </xdr:sp>
    <xdr:clientData/>
  </xdr:oneCellAnchor>
  <xdr:twoCellAnchor>
    <xdr:from>
      <xdr:col>11</xdr:col>
      <xdr:colOff>9525</xdr:colOff>
      <xdr:row>4</xdr:row>
      <xdr:rowOff>85725</xdr:rowOff>
    </xdr:from>
    <xdr:to>
      <xdr:col>11</xdr:col>
      <xdr:colOff>428625</xdr:colOff>
      <xdr:row>17</xdr:row>
      <xdr:rowOff>133350</xdr:rowOff>
    </xdr:to>
    <xdr:sp>
      <xdr:nvSpPr>
        <xdr:cNvPr id="3" name="Polygon 3"/>
        <xdr:cNvSpPr>
          <a:spLocks/>
        </xdr:cNvSpPr>
      </xdr:nvSpPr>
      <xdr:spPr>
        <a:xfrm>
          <a:off x="10534650" y="1085850"/>
          <a:ext cx="419100" cy="3076575"/>
        </a:xfrm>
        <a:custGeom>
          <a:pathLst>
            <a:path h="152" w="20">
              <a:moveTo>
                <a:pt x="0" y="152"/>
              </a:moveTo>
              <a:lnTo>
                <a:pt x="20" y="152"/>
              </a:lnTo>
              <a:lnTo>
                <a:pt x="2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76200</xdr:colOff>
      <xdr:row>13</xdr:row>
      <xdr:rowOff>76200</xdr:rowOff>
    </xdr:from>
    <xdr:ext cx="704850" cy="466725"/>
    <xdr:sp>
      <xdr:nvSpPr>
        <xdr:cNvPr id="4" name="TextBox 4"/>
        <xdr:cNvSpPr txBox="1">
          <a:spLocks noChangeArrowheads="1"/>
        </xdr:cNvSpPr>
      </xdr:nvSpPr>
      <xdr:spPr>
        <a:xfrm>
          <a:off x="10601325" y="3228975"/>
          <a:ext cx="7048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- 2 1/2 months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4"/>
  <sheetViews>
    <sheetView showZeros="0" tabSelected="1" zoomScaleSheetLayoutView="75" workbookViewId="0" topLeftCell="G1">
      <selection activeCell="L24" sqref="A1:L24"/>
    </sheetView>
  </sheetViews>
  <sheetFormatPr defaultColWidth="9.140625" defaultRowHeight="12.75"/>
  <cols>
    <col min="1" max="1" width="26.28125" style="0" customWidth="1"/>
    <col min="2" max="10" width="11.421875" style="0" customWidth="1"/>
    <col min="11" max="11" width="28.7109375" style="0" customWidth="1"/>
    <col min="12" max="16384" width="11.421875" style="0" customWidth="1"/>
  </cols>
  <sheetData>
    <row r="3" spans="1:11" ht="33.75" customHeight="1" thickBot="1">
      <c r="A3" s="21" t="s">
        <v>16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3" t="s">
        <v>9</v>
      </c>
    </row>
    <row r="4" spans="1:11" ht="19.5" customHeight="1" thickTop="1">
      <c r="A4" s="7" t="s">
        <v>10</v>
      </c>
      <c r="B4" s="8">
        <f>SUM(B6,B5)</f>
        <v>18.274</v>
      </c>
      <c r="C4" s="9">
        <f>SUM(C6,C5)</f>
        <v>17.77</v>
      </c>
      <c r="D4" s="9">
        <f>SUM(D6,D5)</f>
        <v>16.575</v>
      </c>
      <c r="E4" s="9">
        <f>SUM(E6,E5)</f>
        <v>16.616</v>
      </c>
      <c r="F4" s="9">
        <v>19.3</v>
      </c>
      <c r="G4" s="9">
        <v>19.3</v>
      </c>
      <c r="H4" s="9">
        <v>19.3</v>
      </c>
      <c r="I4" s="9">
        <v>19.3</v>
      </c>
      <c r="J4" s="9">
        <v>45</v>
      </c>
      <c r="K4" s="23" t="s">
        <v>24</v>
      </c>
    </row>
    <row r="5" spans="1:11" ht="19.5" customHeight="1">
      <c r="A5" s="6" t="s">
        <v>11</v>
      </c>
      <c r="B5" s="11">
        <v>17.5</v>
      </c>
      <c r="C5" s="12">
        <v>17.019</v>
      </c>
      <c r="D5" s="12">
        <v>15.9</v>
      </c>
      <c r="E5" s="27">
        <v>15.9</v>
      </c>
      <c r="F5" s="12">
        <v>18.56</v>
      </c>
      <c r="G5" s="20">
        <v>17.031</v>
      </c>
      <c r="H5" s="20">
        <v>6.691</v>
      </c>
      <c r="I5" s="13"/>
      <c r="J5" s="12"/>
      <c r="K5" s="24" t="s">
        <v>23</v>
      </c>
    </row>
    <row r="6" spans="1:11" s="4" customFormat="1" ht="19.5" customHeight="1" thickBot="1">
      <c r="A6" s="5" t="s">
        <v>12</v>
      </c>
      <c r="B6" s="15">
        <v>0.774</v>
      </c>
      <c r="C6" s="16">
        <v>0.751</v>
      </c>
      <c r="D6" s="16">
        <v>0.675</v>
      </c>
      <c r="E6" s="16">
        <v>0.716</v>
      </c>
      <c r="F6" s="16">
        <v>0.72</v>
      </c>
      <c r="G6" s="17">
        <f>G4-G5</f>
        <v>2.269000000000002</v>
      </c>
      <c r="H6" s="17">
        <f>H4-H5</f>
        <v>12.609000000000002</v>
      </c>
      <c r="I6" s="17">
        <f>I4</f>
        <v>19.3</v>
      </c>
      <c r="J6" s="17">
        <f>J4</f>
        <v>45</v>
      </c>
      <c r="K6" s="24" t="s">
        <v>17</v>
      </c>
    </row>
    <row r="7" spans="6:11" ht="16.5" thickBot="1" thickTop="1">
      <c r="F7" s="22" t="s">
        <v>14</v>
      </c>
      <c r="G7" s="19">
        <f>G6</f>
        <v>2.269000000000002</v>
      </c>
      <c r="H7" s="19">
        <f>G7+H6</f>
        <v>14.878000000000004</v>
      </c>
      <c r="I7" s="19">
        <f>H7+I6</f>
        <v>34.178000000000004</v>
      </c>
      <c r="K7" s="25" t="s">
        <v>18</v>
      </c>
    </row>
    <row r="8" ht="15" customHeight="1"/>
    <row r="9" spans="1:11" ht="24" customHeight="1" thickBot="1">
      <c r="A9" s="1" t="s">
        <v>13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3" t="s">
        <v>9</v>
      </c>
    </row>
    <row r="10" spans="1:11" ht="19.5" customHeight="1" thickTop="1">
      <c r="A10" s="7" t="s">
        <v>10</v>
      </c>
      <c r="B10" s="8">
        <f aca="true" t="shared" si="0" ref="B10:G10">SUM(B12,B11)</f>
        <v>18.274</v>
      </c>
      <c r="C10" s="9">
        <f t="shared" si="0"/>
        <v>17.77</v>
      </c>
      <c r="D10" s="9">
        <f t="shared" si="0"/>
        <v>16.57</v>
      </c>
      <c r="E10" s="9">
        <f t="shared" si="0"/>
        <v>16.616</v>
      </c>
      <c r="F10" s="9">
        <f t="shared" si="0"/>
        <v>16.616</v>
      </c>
      <c r="G10" s="9">
        <f t="shared" si="0"/>
        <v>16.616</v>
      </c>
      <c r="H10" s="9">
        <f>G10</f>
        <v>16.616</v>
      </c>
      <c r="I10" s="9">
        <f>H10</f>
        <v>16.616</v>
      </c>
      <c r="J10" s="10">
        <v>45</v>
      </c>
      <c r="K10" s="23" t="s">
        <v>25</v>
      </c>
    </row>
    <row r="11" spans="1:11" ht="19.5" customHeight="1">
      <c r="A11" s="6" t="s">
        <v>11</v>
      </c>
      <c r="B11" s="11">
        <v>17.5</v>
      </c>
      <c r="C11" s="12">
        <v>17.019</v>
      </c>
      <c r="D11" s="12">
        <v>15.895</v>
      </c>
      <c r="E11" s="12">
        <v>15.9</v>
      </c>
      <c r="F11" s="12">
        <v>15.9</v>
      </c>
      <c r="G11" s="12">
        <v>15.9</v>
      </c>
      <c r="H11" s="20">
        <v>13.4145</v>
      </c>
      <c r="I11" s="13"/>
      <c r="J11" s="14"/>
      <c r="K11" s="24" t="s">
        <v>22</v>
      </c>
    </row>
    <row r="12" spans="1:11" s="4" customFormat="1" ht="19.5" customHeight="1" thickBot="1">
      <c r="A12" s="5" t="s">
        <v>12</v>
      </c>
      <c r="B12" s="15">
        <v>0.774</v>
      </c>
      <c r="C12" s="16">
        <v>0.751</v>
      </c>
      <c r="D12" s="16">
        <v>0.675</v>
      </c>
      <c r="E12" s="16">
        <v>0.716</v>
      </c>
      <c r="F12" s="16">
        <v>0.716</v>
      </c>
      <c r="G12" s="16">
        <v>0.716</v>
      </c>
      <c r="H12" s="17">
        <f>H10-H11</f>
        <v>3.2014999999999993</v>
      </c>
      <c r="I12" s="17">
        <f>I10-I11</f>
        <v>16.616</v>
      </c>
      <c r="J12" s="18">
        <f>J10</f>
        <v>45</v>
      </c>
      <c r="K12" s="24" t="s">
        <v>17</v>
      </c>
    </row>
    <row r="13" spans="6:11" ht="16.5" thickBot="1" thickTop="1">
      <c r="F13" s="22" t="s">
        <v>14</v>
      </c>
      <c r="G13" s="19">
        <f>G12</f>
        <v>0.716</v>
      </c>
      <c r="H13" s="19">
        <f>H12</f>
        <v>3.2014999999999993</v>
      </c>
      <c r="I13" s="19">
        <f>H13+I12</f>
        <v>19.8175</v>
      </c>
      <c r="K13" s="26" t="s">
        <v>19</v>
      </c>
    </row>
    <row r="14" ht="12.75">
      <c r="G14" s="19"/>
    </row>
    <row r="16" spans="1:11" ht="24" customHeight="1" thickBot="1">
      <c r="A16" s="1" t="s">
        <v>15</v>
      </c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3" t="s">
        <v>9</v>
      </c>
    </row>
    <row r="17" spans="1:11" ht="19.5" customHeight="1" thickTop="1">
      <c r="A17" s="7" t="s">
        <v>10</v>
      </c>
      <c r="B17" s="8">
        <f>SUM(B19,B18)</f>
        <v>18.274</v>
      </c>
      <c r="C17" s="9">
        <f>SUM(C19,C18)</f>
        <v>17.77</v>
      </c>
      <c r="D17" s="9">
        <f>SUM(D19,D18)</f>
        <v>16.57</v>
      </c>
      <c r="E17" s="9">
        <v>19.3</v>
      </c>
      <c r="F17" s="9">
        <v>19.3</v>
      </c>
      <c r="G17" s="9">
        <v>19.3</v>
      </c>
      <c r="H17" s="9">
        <v>19.3</v>
      </c>
      <c r="I17" s="9">
        <v>19.3</v>
      </c>
      <c r="J17" s="10">
        <v>45</v>
      </c>
      <c r="K17" s="23" t="s">
        <v>26</v>
      </c>
    </row>
    <row r="18" spans="1:11" ht="19.5" customHeight="1">
      <c r="A18" s="6" t="s">
        <v>11</v>
      </c>
      <c r="B18" s="11">
        <v>17.5</v>
      </c>
      <c r="C18" s="12">
        <v>17.019</v>
      </c>
      <c r="D18" s="12">
        <v>15.895</v>
      </c>
      <c r="E18" s="27">
        <v>18.585</v>
      </c>
      <c r="F18" s="12">
        <v>18.584</v>
      </c>
      <c r="G18" s="12">
        <v>16.77</v>
      </c>
      <c r="H18" s="20">
        <v>4.314</v>
      </c>
      <c r="I18" s="13"/>
      <c r="J18" s="14"/>
      <c r="K18" s="24" t="s">
        <v>21</v>
      </c>
    </row>
    <row r="19" spans="1:11" s="4" customFormat="1" ht="19.5" customHeight="1" thickBot="1">
      <c r="A19" s="5" t="s">
        <v>12</v>
      </c>
      <c r="B19" s="15">
        <v>0.774</v>
      </c>
      <c r="C19" s="16">
        <v>0.751</v>
      </c>
      <c r="D19" s="16">
        <v>0.675</v>
      </c>
      <c r="E19" s="16">
        <v>0.716</v>
      </c>
      <c r="F19" s="16">
        <v>0.716</v>
      </c>
      <c r="G19" s="16">
        <f>+G17-G18</f>
        <v>2.530000000000001</v>
      </c>
      <c r="H19" s="17">
        <f>H17-H18</f>
        <v>14.986</v>
      </c>
      <c r="I19" s="17">
        <f>I17-I18</f>
        <v>19.3</v>
      </c>
      <c r="J19" s="18">
        <f>J17</f>
        <v>45</v>
      </c>
      <c r="K19" s="24" t="s">
        <v>17</v>
      </c>
    </row>
    <row r="20" spans="6:11" ht="16.5" thickBot="1" thickTop="1">
      <c r="F20" s="22" t="s">
        <v>14</v>
      </c>
      <c r="G20" s="19">
        <f>G19</f>
        <v>2.530000000000001</v>
      </c>
      <c r="H20" s="19">
        <f>H19</f>
        <v>14.986</v>
      </c>
      <c r="I20" s="19">
        <f>H20+I19</f>
        <v>34.286</v>
      </c>
      <c r="K20" s="25" t="s">
        <v>20</v>
      </c>
    </row>
    <row r="22" spans="5:9" ht="12.75">
      <c r="E22" s="28">
        <f>+E18-E5</f>
        <v>2.6850000000000005</v>
      </c>
      <c r="F22" s="19" t="s">
        <v>27</v>
      </c>
      <c r="G22" s="19"/>
      <c r="H22" s="19"/>
      <c r="I22" s="19"/>
    </row>
    <row r="23" spans="5:6" ht="12.75">
      <c r="E23" t="s">
        <v>29</v>
      </c>
      <c r="F23" t="s">
        <v>28</v>
      </c>
    </row>
    <row r="24" spans="5:6" ht="12.75">
      <c r="E24" t="s">
        <v>30</v>
      </c>
      <c r="F24" t="s">
        <v>28</v>
      </c>
    </row>
  </sheetData>
  <printOptions/>
  <pageMargins left="0.24" right="0.16" top="1" bottom="1" header="0.5" footer="0.5"/>
  <pageSetup fitToHeight="1" fitToWidth="1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 Neilson</dc:creator>
  <cp:keywords/>
  <dc:description/>
  <cp:lastModifiedBy>rstrykowsky</cp:lastModifiedBy>
  <cp:lastPrinted>2007-08-14T14:40:51Z</cp:lastPrinted>
  <dcterms:created xsi:type="dcterms:W3CDTF">2007-07-03T22:28:25Z</dcterms:created>
  <dcterms:modified xsi:type="dcterms:W3CDTF">2007-08-14T14:41:23Z</dcterms:modified>
  <cp:category/>
  <cp:version/>
  <cp:contentType/>
  <cp:contentStatus/>
</cp:coreProperties>
</file>