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565" windowHeight="12555" tabRatio="602" activeTab="0"/>
  </bookViews>
  <sheets>
    <sheet name="P3" sheetId="1" r:id="rId1"/>
  </sheets>
  <definedNames>
    <definedName name="_xlnm.Print_Area" localSheetId="0">'P3'!$AM$106:$BL$236</definedName>
  </definedNames>
  <calcPr fullCalcOnLoad="1"/>
</workbook>
</file>

<file path=xl/sharedStrings.xml><?xml version="1.0" encoding="utf-8"?>
<sst xmlns="http://schemas.openxmlformats.org/spreadsheetml/2006/main" count="295" uniqueCount="176">
  <si>
    <t>None</t>
  </si>
  <si>
    <t>RESOURCE</t>
  </si>
  <si>
    <t>35       - PPPL Travel</t>
  </si>
  <si>
    <t>PPPL Travel</t>
  </si>
  <si>
    <t>37       - stockroom</t>
  </si>
  <si>
    <t>stockroom</t>
  </si>
  <si>
    <t>41       - PPPL M&amp;S</t>
  </si>
  <si>
    <t>PPPL M&amp;S</t>
  </si>
  <si>
    <t>43       -</t>
  </si>
  <si>
    <t>48       -</t>
  </si>
  <si>
    <t>54       - Allocations</t>
  </si>
  <si>
    <t>Allocations</t>
  </si>
  <si>
    <t>81       - no G&amp;A cost</t>
  </si>
  <si>
    <t>no G&amp;A cost</t>
  </si>
  <si>
    <t>B///CB   - PPPL Project Clerical</t>
  </si>
  <si>
    <t>B///CB</t>
  </si>
  <si>
    <t>PPPL Project Clerical</t>
  </si>
  <si>
    <t>EA//DM   - Joe Rushinski Desinger</t>
  </si>
  <si>
    <t>EA//DM</t>
  </si>
  <si>
    <t>Joe Rushinski Desinger</t>
  </si>
  <si>
    <t>EA//EM   - PPPL Analysis engineer</t>
  </si>
  <si>
    <t>EA//EM</t>
  </si>
  <si>
    <t>PPPL Analysis engineer</t>
  </si>
  <si>
    <t>EA//SB   - PPPL Designer</t>
  </si>
  <si>
    <t>EA//SB</t>
  </si>
  <si>
    <t>PPPL Designer</t>
  </si>
  <si>
    <t>EC//EM   - PPPL Comuter Engineer</t>
  </si>
  <si>
    <t>EC//EM</t>
  </si>
  <si>
    <t>PPPL Comuter Engineer</t>
  </si>
  <si>
    <t>EC//TB   -</t>
  </si>
  <si>
    <t>EC//TB</t>
  </si>
  <si>
    <t>EE//AM   -</t>
  </si>
  <si>
    <t>EE//AM</t>
  </si>
  <si>
    <t>EE//EM   - PPPL Electrical engineer</t>
  </si>
  <si>
    <t>EE//EM</t>
  </si>
  <si>
    <t>PPPL Electrical engineer</t>
  </si>
  <si>
    <t>EE//SM   - PPPL Electrical Senior Tech</t>
  </si>
  <si>
    <t>EE//SM</t>
  </si>
  <si>
    <t>PPPL Electrical Senior Tech</t>
  </si>
  <si>
    <t>EE//TB   - PPPL Electrical Technician</t>
  </si>
  <si>
    <t>EE//TB</t>
  </si>
  <si>
    <t>PPPL Electrical Technician</t>
  </si>
  <si>
    <t>EM//EM   - PPPL FO&amp;M Engineer</t>
  </si>
  <si>
    <t>EM//EM</t>
  </si>
  <si>
    <t>PPPL FO&amp;M Engineer</t>
  </si>
  <si>
    <t>EM//SB   - PPPL FO&amp;M Senior Tech</t>
  </si>
  <si>
    <t>EM//SB</t>
  </si>
  <si>
    <t>PPPL FO&amp;M Senior Tech</t>
  </si>
  <si>
    <t>EM//SM   - PPPL FO&amp;M Senior Tech</t>
  </si>
  <si>
    <t>EM//SM</t>
  </si>
  <si>
    <t>EM//TB   - PPPL FO&amp;M Technician</t>
  </si>
  <si>
    <t>EM//TB</t>
  </si>
  <si>
    <t>PPPL FO&amp;M Technician</t>
  </si>
  <si>
    <t>EM2/TB   - Field techs second shift</t>
  </si>
  <si>
    <t>EM2/TB</t>
  </si>
  <si>
    <t>Field techs second shift</t>
  </si>
  <si>
    <t>EMT/TB   - PPPL Tech SHop</t>
  </si>
  <si>
    <t>EMT/TB</t>
  </si>
  <si>
    <t>PPPL Tech SHop</t>
  </si>
  <si>
    <t>FC//AM   - PPPL P&amp;CO am</t>
  </si>
  <si>
    <t>FC//AM</t>
  </si>
  <si>
    <t>PPPL P&amp;CO am</t>
  </si>
  <si>
    <t>FC//EM   - PPPL P&amp;CO em</t>
  </si>
  <si>
    <t>FC//EM</t>
  </si>
  <si>
    <t>PPPL P&amp;CO em</t>
  </si>
  <si>
    <t>ORNL35   - ORNL Travel</t>
  </si>
  <si>
    <t>ORNL35</t>
  </si>
  <si>
    <t>ORNL Travel</t>
  </si>
  <si>
    <t>ORNL41   - ORNL M&amp;S</t>
  </si>
  <si>
    <t>ORNL41</t>
  </si>
  <si>
    <t>ORNL M&amp;S</t>
  </si>
  <si>
    <t>ORNL81   - ORNL cost</t>
  </si>
  <si>
    <t>ORNL81</t>
  </si>
  <si>
    <t>ORNL cost</t>
  </si>
  <si>
    <t>ORNLDM   - ORNL Designer</t>
  </si>
  <si>
    <t>ORNLDM</t>
  </si>
  <si>
    <t>ORNL Designer</t>
  </si>
  <si>
    <t>ORNLEM   - ORNL Engineer</t>
  </si>
  <si>
    <t>ORNLEM</t>
  </si>
  <si>
    <t>ORNL Engineer</t>
  </si>
  <si>
    <t>R///RM2  - PPPL Scientist pdg2</t>
  </si>
  <si>
    <t>R///RM2</t>
  </si>
  <si>
    <t>PPPL Scientist pdg2</t>
  </si>
  <si>
    <t>R///RM3  - PPPL Scientist pdg3</t>
  </si>
  <si>
    <t>R///RM3</t>
  </si>
  <si>
    <t>PPPL Scientist pdg3</t>
  </si>
  <si>
    <t>SH//TB   - HP Techs</t>
  </si>
  <si>
    <t>SH//TB</t>
  </si>
  <si>
    <t>HP Techs</t>
  </si>
  <si>
    <t>ZMET     - metrology staff hours</t>
  </si>
  <si>
    <t>ZMET</t>
  </si>
  <si>
    <t>metrology staff hours</t>
  </si>
  <si>
    <t>RES</t>
  </si>
  <si>
    <t>RESOURCEDESCRIPTION</t>
  </si>
  <si>
    <t>JUNFY07</t>
  </si>
  <si>
    <t>JULFY07</t>
  </si>
  <si>
    <t>AUGFY07</t>
  </si>
  <si>
    <t>SEPFY07</t>
  </si>
  <si>
    <t>OCTFY08</t>
  </si>
  <si>
    <t>NOVFY08</t>
  </si>
  <si>
    <t>DECFY08</t>
  </si>
  <si>
    <t>JANFY08</t>
  </si>
  <si>
    <t>FEBFY08</t>
  </si>
  <si>
    <t>MARFY08</t>
  </si>
  <si>
    <t>APRFY08</t>
  </si>
  <si>
    <t>MAYFY08</t>
  </si>
  <si>
    <t>JUNFY08</t>
  </si>
  <si>
    <t>JULFY08</t>
  </si>
  <si>
    <t>AUGFY08</t>
  </si>
  <si>
    <t>SEPFY08</t>
  </si>
  <si>
    <t>OCTFY09</t>
  </si>
  <si>
    <t>NOVFY09</t>
  </si>
  <si>
    <t>DECFY09</t>
  </si>
  <si>
    <t>JANFY09</t>
  </si>
  <si>
    <t>FEBFY09</t>
  </si>
  <si>
    <t>MARFY09</t>
  </si>
  <si>
    <t>APRFY09</t>
  </si>
  <si>
    <t>MAYFY09</t>
  </si>
  <si>
    <t>JUNFY09</t>
  </si>
  <si>
    <t>JULFY09</t>
  </si>
  <si>
    <t>AUGFY09</t>
  </si>
  <si>
    <t>SEPFY09</t>
  </si>
  <si>
    <t>OCTFY10</t>
  </si>
  <si>
    <t>NOVFY10</t>
  </si>
  <si>
    <t>DECFY10</t>
  </si>
  <si>
    <t>JANFY10</t>
  </si>
  <si>
    <t>FEBFY10</t>
  </si>
  <si>
    <t>MARFY10</t>
  </si>
  <si>
    <t>APRFY10</t>
  </si>
  <si>
    <t>MAYFY10</t>
  </si>
  <si>
    <t>JUNFY10</t>
  </si>
  <si>
    <t>JULFY10</t>
  </si>
  <si>
    <t>AUGFY10</t>
  </si>
  <si>
    <t>SEPFY10</t>
  </si>
  <si>
    <t>OCTFY11</t>
  </si>
  <si>
    <t>NOVFY11</t>
  </si>
  <si>
    <t>DECFY11</t>
  </si>
  <si>
    <t>JANFY11</t>
  </si>
  <si>
    <t>FEBFY11</t>
  </si>
  <si>
    <t>MARFY11</t>
  </si>
  <si>
    <t>APRFY11</t>
  </si>
  <si>
    <t>MAYFY11</t>
  </si>
  <si>
    <t>JUNFY11</t>
  </si>
  <si>
    <t>JULFY11</t>
  </si>
  <si>
    <t>AUGFY11</t>
  </si>
  <si>
    <t>SEPFY11</t>
  </si>
  <si>
    <t>PPPL Designers</t>
  </si>
  <si>
    <t>PPPL Analyst Engrs</t>
  </si>
  <si>
    <t>PPPL Computing Engrs</t>
  </si>
  <si>
    <t>PPPL FO&amp;M Engrs</t>
  </si>
  <si>
    <t>PPPL Electrical Engrs</t>
  </si>
  <si>
    <t>ORNL Engrs</t>
  </si>
  <si>
    <t>FEB</t>
  </si>
  <si>
    <t>JAN</t>
  </si>
  <si>
    <t>DEC</t>
  </si>
  <si>
    <t>NOV</t>
  </si>
  <si>
    <t>OCT</t>
  </si>
  <si>
    <t>MAR</t>
  </si>
  <si>
    <t>APIL</t>
  </si>
  <si>
    <t>MAY</t>
  </si>
  <si>
    <t>PPPL  Techs (SM/SB/TB)</t>
  </si>
  <si>
    <t>ORNL Engr/Designers</t>
  </si>
  <si>
    <t>dsn</t>
  </si>
  <si>
    <t>tech</t>
  </si>
  <si>
    <t>EA Engr</t>
  </si>
  <si>
    <t>EC ENGR</t>
  </si>
  <si>
    <t>EE ENGR'</t>
  </si>
  <si>
    <t>EM ENGR</t>
  </si>
  <si>
    <t>O</t>
  </si>
  <si>
    <t>N</t>
  </si>
  <si>
    <t>D</t>
  </si>
  <si>
    <t>J</t>
  </si>
  <si>
    <t>F</t>
  </si>
  <si>
    <t>M</t>
  </si>
  <si>
    <t>A</t>
  </si>
  <si>
    <t>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</si>
</sst>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13">
    <font>
      <sz val="10"/>
      <name val="Arial"/>
      <family val="0"/>
    </font>
    <font>
      <sz val="8"/>
      <name val="Arial"/>
      <family val="0"/>
    </font>
    <font>
      <sz val="5"/>
      <name val="Arial"/>
      <family val="2"/>
    </font>
    <font>
      <sz val="18"/>
      <name val="Arial"/>
      <family val="2"/>
    </font>
    <font>
      <b/>
      <sz val="14.5"/>
      <name val="Arial"/>
      <family val="2"/>
    </font>
    <font>
      <b/>
      <sz val="14.25"/>
      <name val="Arial"/>
      <family val="2"/>
    </font>
    <font>
      <b/>
      <sz val="10.75"/>
      <name val="Arial"/>
      <family val="2"/>
    </font>
    <font>
      <sz val="1.25"/>
      <name val="Arial"/>
      <family val="2"/>
    </font>
    <font>
      <sz val="1.5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5" fontId="0" fillId="0" borderId="0" xfId="15" applyNumberForma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125"/>
          <c:w val="0.96375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'P3'!$E$39</c:f>
              <c:strCache>
                <c:ptCount val="1"/>
                <c:pt idx="0">
                  <c:v>PPPL Designers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'P3'!$G$38:$BH$38</c:f>
              <c:strCache/>
            </c:strRef>
          </c:cat>
          <c:val>
            <c:numRef>
              <c:f>'P3'!$G$39:$BH$39</c:f>
              <c:numCache/>
            </c:numRef>
          </c:val>
          <c:smooth val="0"/>
        </c:ser>
        <c:ser>
          <c:idx val="1"/>
          <c:order val="1"/>
          <c:tx>
            <c:strRef>
              <c:f>'P3'!$E$40</c:f>
              <c:strCache>
                <c:ptCount val="1"/>
                <c:pt idx="0">
                  <c:v>PPPL Analyst Engrs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'P3'!$G$38:$BH$38</c:f>
              <c:strCache/>
            </c:strRef>
          </c:cat>
          <c:val>
            <c:numRef>
              <c:f>'P3'!$G$40:$BH$40</c:f>
              <c:numCache/>
            </c:numRef>
          </c:val>
          <c:smooth val="0"/>
        </c:ser>
        <c:ser>
          <c:idx val="2"/>
          <c:order val="2"/>
          <c:tx>
            <c:strRef>
              <c:f>'P3'!$E$41</c:f>
              <c:strCache>
                <c:ptCount val="1"/>
                <c:pt idx="0">
                  <c:v>PPPL Computing Engrs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'P3'!$G$38:$BH$38</c:f>
              <c:strCache/>
            </c:strRef>
          </c:cat>
          <c:val>
            <c:numRef>
              <c:f>'P3'!$G$41:$BH$41</c:f>
              <c:numCache/>
            </c:numRef>
          </c:val>
          <c:smooth val="0"/>
        </c:ser>
        <c:ser>
          <c:idx val="3"/>
          <c:order val="3"/>
          <c:tx>
            <c:strRef>
              <c:f>'P3'!$E$42</c:f>
              <c:strCache>
                <c:ptCount val="1"/>
                <c:pt idx="0">
                  <c:v>PPPL FO&amp;M Engrs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'P3'!$G$38:$BH$38</c:f>
              <c:strCache/>
            </c:strRef>
          </c:cat>
          <c:val>
            <c:numRef>
              <c:f>'P3'!$G$42:$BH$42</c:f>
              <c:numCache/>
            </c:numRef>
          </c:val>
          <c:smooth val="0"/>
        </c:ser>
        <c:ser>
          <c:idx val="4"/>
          <c:order val="4"/>
          <c:tx>
            <c:strRef>
              <c:f>'P3'!$E$43</c:f>
              <c:strCache>
                <c:ptCount val="1"/>
                <c:pt idx="0">
                  <c:v>PPPL Electrical Engrs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'P3'!$G$38:$BH$38</c:f>
              <c:strCache/>
            </c:strRef>
          </c:cat>
          <c:val>
            <c:numRef>
              <c:f>'P3'!$G$43:$BH$43</c:f>
              <c:numCache/>
            </c:numRef>
          </c:val>
          <c:smooth val="0"/>
        </c:ser>
        <c:ser>
          <c:idx val="5"/>
          <c:order val="5"/>
          <c:tx>
            <c:strRef>
              <c:f>'P3'!$E$44</c:f>
              <c:strCache>
                <c:ptCount val="1"/>
                <c:pt idx="0">
                  <c:v>PPPL  Techs (SM/SB/TB)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'P3'!$G$38:$BH$38</c:f>
              <c:strCache/>
            </c:strRef>
          </c:cat>
          <c:val>
            <c:numRef>
              <c:f>'P3'!$G$44:$BH$44</c:f>
              <c:numCache/>
            </c:numRef>
          </c:val>
          <c:smooth val="0"/>
        </c:ser>
        <c:ser>
          <c:idx val="7"/>
          <c:order val="6"/>
          <c:tx>
            <c:strRef>
              <c:f>'P3'!$E$45</c:f>
              <c:strCache>
                <c:ptCount val="1"/>
                <c:pt idx="0">
                  <c:v>ORNL Engr/Designers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'P3'!$G$38:$BH$38</c:f>
              <c:strCache/>
            </c:strRef>
          </c:cat>
          <c:val>
            <c:numRef>
              <c:f>'P3'!$G$45:$BH$45</c:f>
              <c:numCache/>
            </c:numRef>
          </c:val>
          <c:smooth val="0"/>
        </c:ser>
        <c:axId val="26303788"/>
        <c:axId val="35407501"/>
      </c:lineChart>
      <c:catAx>
        <c:axId val="263037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35407501"/>
        <c:crosses val="autoZero"/>
        <c:auto val="1"/>
        <c:lblOffset val="100"/>
        <c:noMultiLvlLbl val="0"/>
      </c:catAx>
      <c:valAx>
        <c:axId val="35407501"/>
        <c:scaling>
          <c:orientation val="minMax"/>
          <c:max val="55"/>
          <c:min val="0"/>
        </c:scaling>
        <c:axPos val="l"/>
        <c:majorGridlines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26303788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175"/>
          <c:w val="0.2385"/>
          <c:h val="0.26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PPPL Mechanical Engineering Engineers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65"/>
          <c:w val="0.95625"/>
          <c:h val="0.86325"/>
        </c:manualLayout>
      </c:layout>
      <c:areaChart>
        <c:grouping val="standard"/>
        <c:varyColors val="0"/>
        <c:ser>
          <c:idx val="1"/>
          <c:order val="0"/>
          <c:tx>
            <c:strRef>
              <c:f>'P3'!$E$40</c:f>
              <c:strCache>
                <c:ptCount val="1"/>
                <c:pt idx="0">
                  <c:v>PPPL Analyst Engrs</c:v>
                </c:pt>
              </c:strCache>
            </c:strRef>
          </c:tx>
          <c:spPr>
            <a:solidFill>
              <a:srgbClr val="00FFFF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'P3'!$G$38:$BH$38</c:f>
              <c:strCache/>
            </c:strRef>
          </c:cat>
          <c:val>
            <c:numRef>
              <c:f>'P3'!$G$40:$BH$40</c:f>
              <c:numCache/>
            </c:numRef>
          </c:val>
        </c:ser>
        <c:axId val="50232054"/>
        <c:axId val="49435303"/>
      </c:areaChart>
      <c:catAx>
        <c:axId val="5023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435303"/>
        <c:crosses val="autoZero"/>
        <c:auto val="1"/>
        <c:lblOffset val="100"/>
        <c:noMultiLvlLbl val="0"/>
      </c:catAx>
      <c:valAx>
        <c:axId val="49435303"/>
        <c:scaling>
          <c:orientation val="minMax"/>
          <c:max val="18"/>
          <c:min val="0"/>
        </c:scaling>
        <c:axPos val="l"/>
        <c:majorGridlines/>
        <c:delete val="0"/>
        <c:numFmt formatCode="0" sourceLinked="0"/>
        <c:majorTickMark val="out"/>
        <c:minorTickMark val="out"/>
        <c:tickLblPos val="nextTo"/>
        <c:crossAx val="50232054"/>
        <c:crossesAt val="1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PPPL Fab,Ops &amp; Maintenance Engineers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15"/>
          <c:w val="0.955"/>
          <c:h val="0.9105"/>
        </c:manualLayout>
      </c:layout>
      <c:areaChart>
        <c:grouping val="standard"/>
        <c:varyColors val="0"/>
        <c:ser>
          <c:idx val="3"/>
          <c:order val="0"/>
          <c:tx>
            <c:strRef>
              <c:f>'P3'!$E$42</c:f>
              <c:strCache>
                <c:ptCount val="1"/>
                <c:pt idx="0">
                  <c:v>PPPL FO&amp;M Engrs</c:v>
                </c:pt>
              </c:strCache>
            </c:strRef>
          </c:tx>
          <c:spPr>
            <a:solidFill>
              <a:srgbClr val="00FFFF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'P3'!$G$38:$BH$38</c:f>
              <c:strCache/>
            </c:strRef>
          </c:cat>
          <c:val>
            <c:numRef>
              <c:f>'P3'!$G$42:$BH$42</c:f>
              <c:numCache/>
            </c:numRef>
          </c:val>
        </c:ser>
        <c:axId val="42264544"/>
        <c:axId val="44836577"/>
      </c:areaChart>
      <c:catAx>
        <c:axId val="42264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836577"/>
        <c:crosses val="autoZero"/>
        <c:auto val="1"/>
        <c:lblOffset val="100"/>
        <c:noMultiLvlLbl val="0"/>
      </c:catAx>
      <c:valAx>
        <c:axId val="44836577"/>
        <c:scaling>
          <c:orientation val="minMax"/>
          <c:max val="18"/>
          <c:min val="0"/>
        </c:scaling>
        <c:axPos val="l"/>
        <c:majorGridlines/>
        <c:delete val="0"/>
        <c:numFmt formatCode="0" sourceLinked="0"/>
        <c:majorTickMark val="out"/>
        <c:minorTickMark val="out"/>
        <c:tickLblPos val="nextTo"/>
        <c:crossAx val="42264544"/>
        <c:crossesAt val="1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PPPL Electrical Engineers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"/>
          <c:w val="0.956"/>
          <c:h val="0.911"/>
        </c:manualLayout>
      </c:layout>
      <c:areaChart>
        <c:grouping val="standard"/>
        <c:varyColors val="0"/>
        <c:ser>
          <c:idx val="4"/>
          <c:order val="0"/>
          <c:tx>
            <c:strRef>
              <c:f>'P3'!$E$43</c:f>
              <c:strCache>
                <c:ptCount val="1"/>
                <c:pt idx="0">
                  <c:v>PPPL Electrical Engrs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'P3'!$G$38:$BH$38</c:f>
              <c:strCache/>
            </c:strRef>
          </c:cat>
          <c:val>
            <c:numRef>
              <c:f>'P3'!$G$43:$BH$43</c:f>
              <c:numCache/>
            </c:numRef>
          </c:val>
        </c:ser>
        <c:axId val="876010"/>
        <c:axId val="7884091"/>
      </c:areaChart>
      <c:catAx>
        <c:axId val="87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884091"/>
        <c:crosses val="autoZero"/>
        <c:auto val="1"/>
        <c:lblOffset val="100"/>
        <c:noMultiLvlLbl val="0"/>
      </c:catAx>
      <c:valAx>
        <c:axId val="7884091"/>
        <c:scaling>
          <c:orientation val="minMax"/>
          <c:max val="18"/>
          <c:min val="0"/>
        </c:scaling>
        <c:axPos val="l"/>
        <c:majorGridlines/>
        <c:delete val="0"/>
        <c:numFmt formatCode="0" sourceLinked="0"/>
        <c:majorTickMark val="out"/>
        <c:minorTickMark val="out"/>
        <c:tickLblPos val="nextTo"/>
        <c:crossAx val="876010"/>
        <c:crossesAt val="1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PPPL Computer Division Engineers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175"/>
          <c:w val="0.956"/>
          <c:h val="0.911"/>
        </c:manualLayout>
      </c:layout>
      <c:areaChart>
        <c:grouping val="standard"/>
        <c:varyColors val="0"/>
        <c:ser>
          <c:idx val="2"/>
          <c:order val="0"/>
          <c:tx>
            <c:strRef>
              <c:f>'P3'!$E$41</c:f>
              <c:strCache>
                <c:ptCount val="1"/>
                <c:pt idx="0">
                  <c:v>PPPL Computing Engrs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'P3'!$G$38:$BH$38</c:f>
              <c:strCache/>
            </c:strRef>
          </c:cat>
          <c:val>
            <c:numRef>
              <c:f>'P3'!$G$41:$BH$41</c:f>
              <c:numCache/>
            </c:numRef>
          </c:val>
        </c:ser>
        <c:axId val="3847956"/>
        <c:axId val="34631605"/>
      </c:areaChart>
      <c:catAx>
        <c:axId val="3847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631605"/>
        <c:crosses val="autoZero"/>
        <c:auto val="1"/>
        <c:lblOffset val="100"/>
        <c:noMultiLvlLbl val="0"/>
      </c:catAx>
      <c:valAx>
        <c:axId val="34631605"/>
        <c:scaling>
          <c:orientation val="minMax"/>
          <c:max val="18"/>
          <c:min val="0"/>
        </c:scaling>
        <c:axPos val="l"/>
        <c:majorGridlines/>
        <c:delete val="0"/>
        <c:numFmt formatCode="0" sourceLinked="0"/>
        <c:majorTickMark val="out"/>
        <c:minorTickMark val="out"/>
        <c:tickLblPos val="nextTo"/>
        <c:crossAx val="3847956"/>
        <c:crossesAt val="1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PPPL Designers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64"/>
          <c:w val="0.95525"/>
          <c:h val="0.87725"/>
        </c:manualLayout>
      </c:layout>
      <c:areaChart>
        <c:grouping val="standard"/>
        <c:varyColors val="0"/>
        <c:ser>
          <c:idx val="0"/>
          <c:order val="0"/>
          <c:tx>
            <c:strRef>
              <c:f>'P3'!$E$39</c:f>
              <c:strCache>
                <c:ptCount val="1"/>
                <c:pt idx="0">
                  <c:v>PPPL Designers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'P3'!$G$38:$BH$38</c:f>
              <c:strCache/>
            </c:strRef>
          </c:cat>
          <c:val>
            <c:numRef>
              <c:f>'P3'!$G$39:$BH$39</c:f>
              <c:numCache/>
            </c:numRef>
          </c:val>
        </c:ser>
        <c:axId val="43248990"/>
        <c:axId val="53696591"/>
      </c:area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696591"/>
        <c:crosses val="autoZero"/>
        <c:auto val="1"/>
        <c:lblOffset val="100"/>
        <c:noMultiLvlLbl val="0"/>
      </c:catAx>
      <c:valAx>
        <c:axId val="53696591"/>
        <c:scaling>
          <c:orientation val="minMax"/>
          <c:max val="10"/>
          <c:min val="0"/>
        </c:scaling>
        <c:axPos val="l"/>
        <c:majorGridlines/>
        <c:delete val="0"/>
        <c:numFmt formatCode="0" sourceLinked="0"/>
        <c:majorTickMark val="out"/>
        <c:minorTickMark val="out"/>
        <c:tickLblPos val="nextTo"/>
        <c:crossAx val="43248990"/>
        <c:crossesAt val="1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0.875</cdr:x>
      <cdr:y>0.2735</cdr:y>
    </cdr:from>
    <cdr:to>
      <cdr:x>0.87675</cdr:x>
      <cdr:y>0.9605</cdr:y>
    </cdr:to>
    <cdr:sp>
      <cdr:nvSpPr>
        <cdr:cNvPr id="1" name="Line 4"/>
        <cdr:cNvSpPr>
          <a:spLocks/>
        </cdr:cNvSpPr>
      </cdr:nvSpPr>
      <cdr:spPr>
        <a:xfrm flipV="1">
          <a:off x="12277725" y="2676525"/>
          <a:ext cx="28575" cy="67246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0.2535</cdr:x>
      <cdr:y>0.092</cdr:y>
    </cdr:from>
    <cdr:to>
      <cdr:x>0.2535</cdr:x>
      <cdr:y>0.9605</cdr:y>
    </cdr:to>
    <cdr:sp>
      <cdr:nvSpPr>
        <cdr:cNvPr id="2" name="Line 1"/>
        <cdr:cNvSpPr>
          <a:spLocks/>
        </cdr:cNvSpPr>
      </cdr:nvSpPr>
      <cdr:spPr>
        <a:xfrm flipV="1">
          <a:off x="3552825" y="895350"/>
          <a:ext cx="0" cy="85058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0.46225</cdr:x>
      <cdr:y>0.04575</cdr:y>
    </cdr:from>
    <cdr:to>
      <cdr:x>0.46225</cdr:x>
      <cdr:y>0.9515</cdr:y>
    </cdr:to>
    <cdr:sp>
      <cdr:nvSpPr>
        <cdr:cNvPr id="3" name="Line 2"/>
        <cdr:cNvSpPr>
          <a:spLocks/>
        </cdr:cNvSpPr>
      </cdr:nvSpPr>
      <cdr:spPr>
        <a:xfrm flipH="1" flipV="1">
          <a:off x="6486525" y="447675"/>
          <a:ext cx="0" cy="886777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0.669</cdr:x>
      <cdr:y>0.04575</cdr:y>
    </cdr:from>
    <cdr:to>
      <cdr:x>0.669</cdr:x>
      <cdr:y>0.9505</cdr:y>
    </cdr:to>
    <cdr:sp>
      <cdr:nvSpPr>
        <cdr:cNvPr id="4" name="Line 3"/>
        <cdr:cNvSpPr>
          <a:spLocks/>
        </cdr:cNvSpPr>
      </cdr:nvSpPr>
      <cdr:spPr>
        <a:xfrm flipV="1">
          <a:off x="9391650" y="447675"/>
          <a:ext cx="0" cy="88582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0.45025</cdr:y>
    </cdr:from>
    <cdr:to>
      <cdr:x>0.14375</cdr:x>
      <cdr:y>0.4725</cdr:y>
    </cdr:to>
    <cdr:sp>
      <cdr:nvSpPr>
        <cdr:cNvPr id="5" name="TextBox 5"/>
        <cdr:cNvSpPr txBox="1">
          <a:spLocks noChangeArrowheads="1"/>
        </cdr:cNvSpPr>
      </cdr:nvSpPr>
      <cdr:spPr>
        <a:xfrm>
          <a:off x="1895475" y="44005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0.0905</cdr:x>
      <cdr:y>0.63075</cdr:y>
    </cdr:from>
    <cdr:to>
      <cdr:x>0.163</cdr:x>
      <cdr:y>0.662</cdr:y>
    </cdr:to>
    <cdr:sp>
      <cdr:nvSpPr>
        <cdr:cNvPr id="6" name="TextBox 6"/>
        <cdr:cNvSpPr txBox="1">
          <a:spLocks noChangeArrowheads="1"/>
        </cdr:cNvSpPr>
      </cdr:nvSpPr>
      <cdr:spPr>
        <a:xfrm>
          <a:off x="1266825" y="6172200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1" i="0" u="none" baseline="0">
              <a:latin typeface="Arial"/>
              <a:ea typeface="Arial"/>
              <a:cs typeface="Arial"/>
            </a:rPr>
            <a:t>ACTUAL</a:t>
          </a:r>
        </a:p>
      </cdr:txBody>
    </cdr:sp>
  </cdr:relSizeAnchor>
  <cdr:relSizeAnchor xmlns:cdr="http://schemas.openxmlformats.org/drawingml/2006/chartDrawing">
    <cdr:from>
      <cdr:x>0.1345</cdr:x>
      <cdr:y>0.66175</cdr:y>
    </cdr:from>
    <cdr:to>
      <cdr:x>0.1345</cdr:x>
      <cdr:y>0.81375</cdr:y>
    </cdr:to>
    <cdr:sp>
      <cdr:nvSpPr>
        <cdr:cNvPr id="7" name="Line 7"/>
        <cdr:cNvSpPr>
          <a:spLocks/>
        </cdr:cNvSpPr>
      </cdr:nvSpPr>
      <cdr:spPr>
        <a:xfrm>
          <a:off x="1885950" y="6477000"/>
          <a:ext cx="0" cy="148590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0.1345</cdr:x>
      <cdr:y>0.53325</cdr:y>
    </cdr:from>
    <cdr:to>
      <cdr:x>0.1345</cdr:x>
      <cdr:y>0.61325</cdr:y>
    </cdr:to>
    <cdr:sp>
      <cdr:nvSpPr>
        <cdr:cNvPr id="8" name="Line 9"/>
        <cdr:cNvSpPr>
          <a:spLocks/>
        </cdr:cNvSpPr>
      </cdr:nvSpPr>
      <cdr:spPr>
        <a:xfrm rot="10800000" flipH="1">
          <a:off x="1885950" y="5219700"/>
          <a:ext cx="0" cy="7810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0.04475</cdr:x>
      <cdr:y>0.04575</cdr:y>
    </cdr:from>
    <cdr:to>
      <cdr:x>0.94325</cdr:x>
      <cdr:y>0.38275</cdr:y>
    </cdr:to>
    <cdr:grpSp>
      <cdr:nvGrpSpPr>
        <cdr:cNvPr id="9" name="Group 25"/>
        <cdr:cNvGrpSpPr>
          <a:grpSpLocks/>
        </cdr:cNvGrpSpPr>
      </cdr:nvGrpSpPr>
      <cdr:grpSpPr>
        <a:xfrm>
          <a:off x="619125" y="447675"/>
          <a:ext cx="12611100" cy="3295650"/>
          <a:chOff x="969054" y="1334072"/>
          <a:chExt cx="19168110" cy="6397275"/>
        </a:xfrm>
        <a:solidFill>
          <a:srgbClr val="FFFFFF"/>
        </a:solidFill>
      </cdr:grpSpPr>
      <cdr:sp>
        <cdr:nvSpPr>
          <cdr:cNvPr id="10" name="Rectangle 11"/>
          <cdr:cNvSpPr>
            <a:spLocks/>
          </cdr:cNvSpPr>
        </cdr:nvSpPr>
        <cdr:spPr>
          <a:xfrm>
            <a:off x="13428326" y="6191203"/>
            <a:ext cx="1998275" cy="331059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FPA Sta 5 #3</a:t>
            </a:r>
          </a:p>
        </cdr:txBody>
      </cdr:sp>
      <cdr:sp>
        <cdr:nvSpPr>
          <cdr:cNvPr id="11" name="Rectangle 13"/>
          <cdr:cNvSpPr>
            <a:spLocks/>
          </cdr:cNvSpPr>
        </cdr:nvSpPr>
        <cdr:spPr>
          <a:xfrm>
            <a:off x="9057996" y="5126057"/>
            <a:ext cx="4370329" cy="331059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FPA Sta 5 #1</a:t>
            </a:r>
          </a:p>
        </cdr:txBody>
      </cdr:sp>
      <cdr:sp>
        <cdr:nvSpPr>
          <cdr:cNvPr id="12" name="Rectangle 17"/>
          <cdr:cNvSpPr>
            <a:spLocks/>
          </cdr:cNvSpPr>
        </cdr:nvSpPr>
        <cdr:spPr>
          <a:xfrm>
            <a:off x="12033845" y="5658630"/>
            <a:ext cx="2856048" cy="331059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FPA Sta 5 #2</a:t>
            </a:r>
          </a:p>
        </cdr:txBody>
      </cdr:sp>
      <cdr:sp>
        <cdr:nvSpPr>
          <cdr:cNvPr id="13" name="Rectangle 10"/>
          <cdr:cNvSpPr>
            <a:spLocks/>
          </cdr:cNvSpPr>
        </cdr:nvSpPr>
        <cdr:spPr>
          <a:xfrm>
            <a:off x="969054" y="1334072"/>
            <a:ext cx="7710372" cy="323062"/>
          </a:xfrm>
          <a:prstGeom prst="rect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Winding</a:t>
            </a:r>
          </a:p>
        </cdr:txBody>
      </cdr:sp>
      <cdr:sp>
        <cdr:nvSpPr>
          <cdr:cNvPr id="14" name="Rectangle 12"/>
          <cdr:cNvSpPr>
            <a:spLocks/>
          </cdr:cNvSpPr>
        </cdr:nvSpPr>
        <cdr:spPr>
          <a:xfrm>
            <a:off x="7960622" y="3635492"/>
            <a:ext cx="2074948" cy="32626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FPA Sta 2 #2</a:t>
            </a:r>
          </a:p>
        </cdr:txBody>
      </cdr:sp>
      <cdr:sp>
        <cdr:nvSpPr>
          <cdr:cNvPr id="15" name="Rectangle 14"/>
          <cdr:cNvSpPr>
            <a:spLocks/>
          </cdr:cNvSpPr>
        </cdr:nvSpPr>
        <cdr:spPr>
          <a:xfrm>
            <a:off x="7596428" y="4561497"/>
            <a:ext cx="5530000" cy="32626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FPA Sta 3 #1 #2 #3</a:t>
            </a:r>
          </a:p>
        </cdr:txBody>
      </cdr:sp>
      <cdr:sp>
        <cdr:nvSpPr>
          <cdr:cNvPr id="16" name="Rectangle 15"/>
          <cdr:cNvSpPr>
            <a:spLocks/>
          </cdr:cNvSpPr>
        </cdr:nvSpPr>
        <cdr:spPr>
          <a:xfrm>
            <a:off x="5363343" y="3083727"/>
            <a:ext cx="2975849" cy="345453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FPA Station 2 #1</a:t>
            </a:r>
          </a:p>
        </cdr:txBody>
      </cdr:sp>
      <cdr:sp>
        <cdr:nvSpPr>
          <cdr:cNvPr id="17" name="Rectangle 16"/>
          <cdr:cNvSpPr>
            <a:spLocks/>
          </cdr:cNvSpPr>
        </cdr:nvSpPr>
        <cdr:spPr>
          <a:xfrm>
            <a:off x="969054" y="1906628"/>
            <a:ext cx="5530000" cy="313466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MC Design</a:t>
            </a:r>
          </a:p>
        </cdr:txBody>
      </cdr:sp>
      <cdr:sp>
        <cdr:nvSpPr>
          <cdr:cNvPr id="18" name="Rectangle 18"/>
          <cdr:cNvSpPr>
            <a:spLocks/>
          </cdr:cNvSpPr>
        </cdr:nvSpPr>
        <cdr:spPr>
          <a:xfrm>
            <a:off x="969054" y="2565547"/>
            <a:ext cx="6651334" cy="363045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FPA Station 1</a:t>
            </a:r>
          </a:p>
        </cdr:txBody>
      </cdr:sp>
      <cdr:sp>
        <cdr:nvSpPr>
          <cdr:cNvPr id="19" name="Rectangle 19"/>
          <cdr:cNvSpPr>
            <a:spLocks/>
          </cdr:cNvSpPr>
        </cdr:nvSpPr>
        <cdr:spPr>
          <a:xfrm>
            <a:off x="9676168" y="4091298"/>
            <a:ext cx="2357678" cy="345453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FPA Sta 2 #3</a:t>
            </a:r>
          </a:p>
        </cdr:txBody>
      </cdr:sp>
      <cdr:sp>
        <cdr:nvSpPr>
          <cdr:cNvPr id="20" name="Rectangle 22"/>
          <cdr:cNvSpPr>
            <a:spLocks/>
          </cdr:cNvSpPr>
        </cdr:nvSpPr>
        <cdr:spPr>
          <a:xfrm>
            <a:off x="9834305" y="6760561"/>
            <a:ext cx="10302859" cy="32626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FINAL MACHINE ASSEMBLY</a:t>
            </a:r>
          </a:p>
        </cdr:txBody>
      </cdr:sp>
      <cdr:sp>
        <cdr:nvSpPr>
          <cdr:cNvPr id="21" name="Rectangle 23"/>
          <cdr:cNvSpPr>
            <a:spLocks/>
          </cdr:cNvSpPr>
        </cdr:nvSpPr>
        <cdr:spPr>
          <a:xfrm>
            <a:off x="9834305" y="7400288"/>
            <a:ext cx="9186317" cy="331059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Anciliary Systems design/fab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0.8585</cdr:x>
      <cdr:y>0.10625</cdr:y>
    </cdr:from>
    <cdr:to>
      <cdr:x>0.8585</cdr:x>
      <cdr:y>0.873</cdr:y>
    </cdr:to>
    <cdr:sp>
      <cdr:nvSpPr>
        <cdr:cNvPr id="1" name="Line 1"/>
        <cdr:cNvSpPr>
          <a:spLocks/>
        </cdr:cNvSpPr>
      </cdr:nvSpPr>
      <cdr:spPr>
        <a:xfrm flipV="1">
          <a:off x="3867150" y="381000"/>
          <a:ext cx="0" cy="27908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0.25825</cdr:x>
      <cdr:y>0.10625</cdr:y>
    </cdr:from>
    <cdr:to>
      <cdr:x>0.25825</cdr:x>
      <cdr:y>0.867</cdr:y>
    </cdr:to>
    <cdr:sp>
      <cdr:nvSpPr>
        <cdr:cNvPr id="2" name="Line 2"/>
        <cdr:cNvSpPr>
          <a:spLocks/>
        </cdr:cNvSpPr>
      </cdr:nvSpPr>
      <cdr:spPr>
        <a:xfrm flipH="1" flipV="1">
          <a:off x="1162050" y="381000"/>
          <a:ext cx="0" cy="277177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0.46225</cdr:x>
      <cdr:y>0.10625</cdr:y>
    </cdr:from>
    <cdr:to>
      <cdr:x>0.46225</cdr:x>
      <cdr:y>0.867</cdr:y>
    </cdr:to>
    <cdr:sp>
      <cdr:nvSpPr>
        <cdr:cNvPr id="3" name="Line 3"/>
        <cdr:cNvSpPr>
          <a:spLocks/>
        </cdr:cNvSpPr>
      </cdr:nvSpPr>
      <cdr:spPr>
        <a:xfrm flipH="1" flipV="1">
          <a:off x="2085975" y="381000"/>
          <a:ext cx="0" cy="277177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0.10625</cdr:y>
    </cdr:from>
    <cdr:to>
      <cdr:x>0.659</cdr:x>
      <cdr:y>0.87</cdr:y>
    </cdr:to>
    <cdr:sp>
      <cdr:nvSpPr>
        <cdr:cNvPr id="4" name="Line 4"/>
        <cdr:cNvSpPr>
          <a:spLocks/>
        </cdr:cNvSpPr>
      </cdr:nvSpPr>
      <cdr:spPr>
        <a:xfrm flipV="1">
          <a:off x="2971800" y="381000"/>
          <a:ext cx="0" cy="278130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0.14725</cdr:x>
      <cdr:y>0.44675</cdr:y>
    </cdr:from>
    <cdr:to>
      <cdr:x>0.16425</cdr:x>
      <cdr:y>0.486</cdr:y>
    </cdr:to>
    <cdr:sp>
      <cdr:nvSpPr>
        <cdr:cNvPr id="5" name="TextBox 5"/>
        <cdr:cNvSpPr txBox="1">
          <a:spLocks noChangeArrowheads="1"/>
        </cdr:cNvSpPr>
      </cdr:nvSpPr>
      <cdr:spPr>
        <a:xfrm>
          <a:off x="657225" y="1619250"/>
          <a:ext cx="76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0.91175</cdr:y>
    </cdr:from>
    <cdr:to>
      <cdr:x>1</cdr:x>
      <cdr:y>0.95625</cdr:y>
    </cdr:to>
    <cdr:sp>
      <cdr:nvSpPr>
        <cdr:cNvPr id="6" name="TextBox 21"/>
        <cdr:cNvSpPr txBox="1">
          <a:spLocks noChangeArrowheads="1"/>
        </cdr:cNvSpPr>
      </cdr:nvSpPr>
      <cdr:spPr>
        <a:xfrm>
          <a:off x="0" y="3314700"/>
          <a:ext cx="6715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              FY07             FY08                FY09            FY10            FY11</a:t>
          </a:r>
        </a:p>
      </cdr:txBody>
    </cdr:sp>
  </cdr:relSizeAnchor>
  <cdr:relSizeAnchor xmlns:cdr="http://schemas.openxmlformats.org/drawingml/2006/chartDrawing">
    <cdr:from>
      <cdr:x>0.0785</cdr:x>
      <cdr:y>0.18625</cdr:y>
    </cdr:from>
    <cdr:to>
      <cdr:x>0.9675</cdr:x>
      <cdr:y>0.187</cdr:y>
    </cdr:to>
    <cdr:sp>
      <cdr:nvSpPr>
        <cdr:cNvPr id="7" name="Line 23"/>
        <cdr:cNvSpPr>
          <a:spLocks/>
        </cdr:cNvSpPr>
      </cdr:nvSpPr>
      <cdr:spPr>
        <a:xfrm flipV="1">
          <a:off x="352425" y="676275"/>
          <a:ext cx="40100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0.09825</cdr:x>
      <cdr:y>0.20175</cdr:y>
    </cdr:from>
    <cdr:to>
      <cdr:x>0.189</cdr:x>
      <cdr:y>0.29075</cdr:y>
    </cdr:to>
    <cdr:sp>
      <cdr:nvSpPr>
        <cdr:cNvPr id="8" name="TextBox 24"/>
        <cdr:cNvSpPr txBox="1">
          <a:spLocks noChangeArrowheads="1"/>
        </cdr:cNvSpPr>
      </cdr:nvSpPr>
      <cdr:spPr>
        <a:xfrm>
          <a:off x="438150" y="733425"/>
          <a:ext cx="4095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Current Staff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</cdr:x>
      <cdr:y>0.09825</cdr:y>
    </cdr:from>
    <cdr:to>
      <cdr:x>0.85175</cdr:x>
      <cdr:y>0.90975</cdr:y>
    </cdr:to>
    <cdr:sp>
      <cdr:nvSpPr>
        <cdr:cNvPr id="1" name="Line 1"/>
        <cdr:cNvSpPr>
          <a:spLocks/>
        </cdr:cNvSpPr>
      </cdr:nvSpPr>
      <cdr:spPr>
        <a:xfrm flipV="1">
          <a:off x="3810000" y="352425"/>
          <a:ext cx="9525" cy="292417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0.25775</cdr:x>
      <cdr:y>0.09825</cdr:y>
    </cdr:from>
    <cdr:to>
      <cdr:x>0.25775</cdr:x>
      <cdr:y>0.91675</cdr:y>
    </cdr:to>
    <cdr:sp>
      <cdr:nvSpPr>
        <cdr:cNvPr id="2" name="Line 2"/>
        <cdr:cNvSpPr>
          <a:spLocks/>
        </cdr:cNvSpPr>
      </cdr:nvSpPr>
      <cdr:spPr>
        <a:xfrm flipV="1">
          <a:off x="1152525" y="352425"/>
          <a:ext cx="0" cy="29432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0.09825</cdr:y>
    </cdr:from>
    <cdr:to>
      <cdr:x>0.45425</cdr:x>
      <cdr:y>0.90975</cdr:y>
    </cdr:to>
    <cdr:sp>
      <cdr:nvSpPr>
        <cdr:cNvPr id="3" name="Line 3"/>
        <cdr:cNvSpPr>
          <a:spLocks/>
        </cdr:cNvSpPr>
      </cdr:nvSpPr>
      <cdr:spPr>
        <a:xfrm flipH="1" flipV="1">
          <a:off x="2028825" y="352425"/>
          <a:ext cx="0" cy="292417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0.65075</cdr:x>
      <cdr:y>0.09825</cdr:y>
    </cdr:from>
    <cdr:to>
      <cdr:x>0.65075</cdr:x>
      <cdr:y>0.90975</cdr:y>
    </cdr:to>
    <cdr:sp>
      <cdr:nvSpPr>
        <cdr:cNvPr id="4" name="Line 4"/>
        <cdr:cNvSpPr>
          <a:spLocks/>
        </cdr:cNvSpPr>
      </cdr:nvSpPr>
      <cdr:spPr>
        <a:xfrm flipH="1" flipV="1">
          <a:off x="2914650" y="352425"/>
          <a:ext cx="0" cy="292417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0.14575</cdr:x>
      <cdr:y>0.405</cdr:y>
    </cdr:from>
    <cdr:to>
      <cdr:x>0.16275</cdr:x>
      <cdr:y>0.44475</cdr:y>
    </cdr:to>
    <cdr:sp>
      <cdr:nvSpPr>
        <cdr:cNvPr id="5" name="TextBox 5"/>
        <cdr:cNvSpPr txBox="1">
          <a:spLocks noChangeArrowheads="1"/>
        </cdr:cNvSpPr>
      </cdr:nvSpPr>
      <cdr:spPr>
        <a:xfrm>
          <a:off x="647700" y="1457325"/>
          <a:ext cx="76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0.9155</cdr:y>
    </cdr:from>
    <cdr:to>
      <cdr:x>1</cdr:x>
      <cdr:y>0.97625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295650"/>
          <a:ext cx="6858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               FY07             FY08            FY09             FY10           FY11   </a:t>
          </a:r>
        </a:p>
      </cdr:txBody>
    </cdr:sp>
  </cdr:relSizeAnchor>
  <cdr:relSizeAnchor xmlns:cdr="http://schemas.openxmlformats.org/drawingml/2006/chartDrawing">
    <cdr:from>
      <cdr:x>0.08425</cdr:x>
      <cdr:y>0.28125</cdr:y>
    </cdr:from>
    <cdr:to>
      <cdr:x>0.95125</cdr:x>
      <cdr:y>0.28125</cdr:y>
    </cdr:to>
    <cdr:sp>
      <cdr:nvSpPr>
        <cdr:cNvPr id="7" name="Line 7"/>
        <cdr:cNvSpPr>
          <a:spLocks/>
        </cdr:cNvSpPr>
      </cdr:nvSpPr>
      <cdr:spPr>
        <a:xfrm>
          <a:off x="371475" y="1009650"/>
          <a:ext cx="3886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0.09475</cdr:x>
      <cdr:y>0.29825</cdr:y>
    </cdr:from>
    <cdr:to>
      <cdr:x>0.1925</cdr:x>
      <cdr:y>0.3855</cdr:y>
    </cdr:to>
    <cdr:sp>
      <cdr:nvSpPr>
        <cdr:cNvPr id="8" name="TextBox 8"/>
        <cdr:cNvSpPr txBox="1">
          <a:spLocks noChangeArrowheads="1"/>
        </cdr:cNvSpPr>
      </cdr:nvSpPr>
      <cdr:spPr>
        <a:xfrm>
          <a:off x="419100" y="1066800"/>
          <a:ext cx="438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Current Staff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0.10575</cdr:y>
    </cdr:from>
    <cdr:to>
      <cdr:x>0.85025</cdr:x>
      <cdr:y>0.91375</cdr:y>
    </cdr:to>
    <cdr:sp>
      <cdr:nvSpPr>
        <cdr:cNvPr id="1" name="Line 1"/>
        <cdr:cNvSpPr>
          <a:spLocks/>
        </cdr:cNvSpPr>
      </cdr:nvSpPr>
      <cdr:spPr>
        <a:xfrm flipV="1">
          <a:off x="3810000" y="381000"/>
          <a:ext cx="9525" cy="29146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</cdr:x>
      <cdr:y>0.10575</cdr:y>
    </cdr:from>
    <cdr:to>
      <cdr:x>0.256</cdr:x>
      <cdr:y>0.92</cdr:y>
    </cdr:to>
    <cdr:sp>
      <cdr:nvSpPr>
        <cdr:cNvPr id="2" name="Line 2"/>
        <cdr:cNvSpPr>
          <a:spLocks/>
        </cdr:cNvSpPr>
      </cdr:nvSpPr>
      <cdr:spPr>
        <a:xfrm flipV="1">
          <a:off x="1143000" y="381000"/>
          <a:ext cx="0" cy="29432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0.10575</cdr:y>
    </cdr:from>
    <cdr:to>
      <cdr:x>0.45425</cdr:x>
      <cdr:y>0.91375</cdr:y>
    </cdr:to>
    <cdr:sp>
      <cdr:nvSpPr>
        <cdr:cNvPr id="3" name="Line 3"/>
        <cdr:cNvSpPr>
          <a:spLocks/>
        </cdr:cNvSpPr>
      </cdr:nvSpPr>
      <cdr:spPr>
        <a:xfrm flipH="1" flipV="1">
          <a:off x="2038350" y="381000"/>
          <a:ext cx="0" cy="29146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0.65275</cdr:x>
      <cdr:y>0.10575</cdr:y>
    </cdr:from>
    <cdr:to>
      <cdr:x>0.65275</cdr:x>
      <cdr:y>0.91375</cdr:y>
    </cdr:to>
    <cdr:sp>
      <cdr:nvSpPr>
        <cdr:cNvPr id="4" name="Line 4"/>
        <cdr:cNvSpPr>
          <a:spLocks/>
        </cdr:cNvSpPr>
      </cdr:nvSpPr>
      <cdr:spPr>
        <a:xfrm flipH="1" flipV="1">
          <a:off x="2933700" y="381000"/>
          <a:ext cx="0" cy="29146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0.1455</cdr:x>
      <cdr:y>0.40675</cdr:y>
    </cdr:from>
    <cdr:to>
      <cdr:x>0.1625</cdr:x>
      <cdr:y>0.44625</cdr:y>
    </cdr:to>
    <cdr:sp>
      <cdr:nvSpPr>
        <cdr:cNvPr id="5" name="TextBox 5"/>
        <cdr:cNvSpPr txBox="1">
          <a:spLocks noChangeArrowheads="1"/>
        </cdr:cNvSpPr>
      </cdr:nvSpPr>
      <cdr:spPr>
        <a:xfrm>
          <a:off x="647700" y="1466850"/>
          <a:ext cx="76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0.92025</cdr:y>
    </cdr:from>
    <cdr:to>
      <cdr:x>1</cdr:x>
      <cdr:y>0.981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314700"/>
          <a:ext cx="6848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                FY07            FY08              FY09            FY10             FY11   </a:t>
          </a:r>
        </a:p>
      </cdr:txBody>
    </cdr:sp>
  </cdr:relSizeAnchor>
  <cdr:relSizeAnchor xmlns:cdr="http://schemas.openxmlformats.org/drawingml/2006/chartDrawing">
    <cdr:from>
      <cdr:x>0.099</cdr:x>
      <cdr:y>0.12525</cdr:y>
    </cdr:from>
    <cdr:to>
      <cdr:x>0.19425</cdr:x>
      <cdr:y>0.207</cdr:y>
    </cdr:to>
    <cdr:sp>
      <cdr:nvSpPr>
        <cdr:cNvPr id="7" name="TextBox 7"/>
        <cdr:cNvSpPr txBox="1">
          <a:spLocks noChangeArrowheads="1"/>
        </cdr:cNvSpPr>
      </cdr:nvSpPr>
      <cdr:spPr>
        <a:xfrm>
          <a:off x="438150" y="447675"/>
          <a:ext cx="428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Current Staff </a:t>
          </a:r>
        </a:p>
      </cdr:txBody>
    </cdr:sp>
  </cdr:relSizeAnchor>
  <cdr:relSizeAnchor xmlns:cdr="http://schemas.openxmlformats.org/drawingml/2006/chartDrawing">
    <cdr:from>
      <cdr:x>0.08025</cdr:x>
      <cdr:y>0.10575</cdr:y>
    </cdr:from>
    <cdr:to>
      <cdr:x>0.9425</cdr:x>
      <cdr:y>0.10575</cdr:y>
    </cdr:to>
    <cdr:sp>
      <cdr:nvSpPr>
        <cdr:cNvPr id="8" name="Line 8"/>
        <cdr:cNvSpPr>
          <a:spLocks/>
        </cdr:cNvSpPr>
      </cdr:nvSpPr>
      <cdr:spPr>
        <a:xfrm>
          <a:off x="352425" y="381000"/>
          <a:ext cx="38766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0.098</cdr:y>
    </cdr:from>
    <cdr:to>
      <cdr:x>0.8475</cdr:x>
      <cdr:y>0.90975</cdr:y>
    </cdr:to>
    <cdr:sp>
      <cdr:nvSpPr>
        <cdr:cNvPr id="1" name="Line 1"/>
        <cdr:cNvSpPr>
          <a:spLocks/>
        </cdr:cNvSpPr>
      </cdr:nvSpPr>
      <cdr:spPr>
        <a:xfrm flipV="1">
          <a:off x="3800475" y="342900"/>
          <a:ext cx="9525" cy="289560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</cdr:x>
      <cdr:y>0.08825</cdr:y>
    </cdr:from>
    <cdr:to>
      <cdr:x>0.256</cdr:x>
      <cdr:y>0.9075</cdr:y>
    </cdr:to>
    <cdr:sp>
      <cdr:nvSpPr>
        <cdr:cNvPr id="2" name="Line 2"/>
        <cdr:cNvSpPr>
          <a:spLocks/>
        </cdr:cNvSpPr>
      </cdr:nvSpPr>
      <cdr:spPr>
        <a:xfrm flipV="1">
          <a:off x="1143000" y="314325"/>
          <a:ext cx="0" cy="29146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0.09275</cdr:y>
    </cdr:from>
    <cdr:to>
      <cdr:x>0.45425</cdr:x>
      <cdr:y>0.90425</cdr:y>
    </cdr:to>
    <cdr:sp>
      <cdr:nvSpPr>
        <cdr:cNvPr id="3" name="Line 3"/>
        <cdr:cNvSpPr>
          <a:spLocks/>
        </cdr:cNvSpPr>
      </cdr:nvSpPr>
      <cdr:spPr>
        <a:xfrm flipH="1" flipV="1">
          <a:off x="2038350" y="323850"/>
          <a:ext cx="0" cy="289560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0.65275</cdr:x>
      <cdr:y>0.09525</cdr:y>
    </cdr:from>
    <cdr:to>
      <cdr:x>0.65275</cdr:x>
      <cdr:y>0.9075</cdr:y>
    </cdr:to>
    <cdr:sp>
      <cdr:nvSpPr>
        <cdr:cNvPr id="4" name="Line 4"/>
        <cdr:cNvSpPr>
          <a:spLocks/>
        </cdr:cNvSpPr>
      </cdr:nvSpPr>
      <cdr:spPr>
        <a:xfrm flipH="1" flipV="1">
          <a:off x="2933700" y="333375"/>
          <a:ext cx="0" cy="289560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0.1455</cdr:x>
      <cdr:y>0.40525</cdr:y>
    </cdr:from>
    <cdr:to>
      <cdr:x>0.1625</cdr:x>
      <cdr:y>0.44275</cdr:y>
    </cdr:to>
    <cdr:sp>
      <cdr:nvSpPr>
        <cdr:cNvPr id="5" name="TextBox 5"/>
        <cdr:cNvSpPr txBox="1">
          <a:spLocks noChangeArrowheads="1"/>
        </cdr:cNvSpPr>
      </cdr:nvSpPr>
      <cdr:spPr>
        <a:xfrm>
          <a:off x="647700" y="1438275"/>
          <a:ext cx="762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0.9105</cdr:y>
    </cdr:from>
    <cdr:to>
      <cdr:x>1</cdr:x>
      <cdr:y>0.972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238500"/>
          <a:ext cx="6848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              FY07               FY08               FY09             FY10         FY11   </a:t>
          </a:r>
        </a:p>
      </cdr:txBody>
    </cdr:sp>
  </cdr:relSizeAnchor>
  <cdr:relSizeAnchor xmlns:cdr="http://schemas.openxmlformats.org/drawingml/2006/chartDrawing">
    <cdr:from>
      <cdr:x>0.092</cdr:x>
      <cdr:y>0.18075</cdr:y>
    </cdr:from>
    <cdr:to>
      <cdr:x>0.20225</cdr:x>
      <cdr:y>0.26625</cdr:y>
    </cdr:to>
    <cdr:sp>
      <cdr:nvSpPr>
        <cdr:cNvPr id="7" name="TextBox 7"/>
        <cdr:cNvSpPr txBox="1">
          <a:spLocks noChangeArrowheads="1"/>
        </cdr:cNvSpPr>
      </cdr:nvSpPr>
      <cdr:spPr>
        <a:xfrm>
          <a:off x="409575" y="638175"/>
          <a:ext cx="495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Current Staff </a:t>
          </a:r>
        </a:p>
      </cdr:txBody>
    </cdr:sp>
  </cdr:relSizeAnchor>
  <cdr:relSizeAnchor xmlns:cdr="http://schemas.openxmlformats.org/drawingml/2006/chartDrawing">
    <cdr:from>
      <cdr:x>0.092</cdr:x>
      <cdr:y>0.098</cdr:y>
    </cdr:from>
    <cdr:to>
      <cdr:x>0.97075</cdr:x>
      <cdr:y>0.098</cdr:y>
    </cdr:to>
    <cdr:sp>
      <cdr:nvSpPr>
        <cdr:cNvPr id="8" name="Line 8"/>
        <cdr:cNvSpPr>
          <a:spLocks/>
        </cdr:cNvSpPr>
      </cdr:nvSpPr>
      <cdr:spPr>
        <a:xfrm flipV="1">
          <a:off x="409575" y="342900"/>
          <a:ext cx="39528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0.11025</cdr:y>
    </cdr:from>
    <cdr:to>
      <cdr:x>0.84575</cdr:x>
      <cdr:y>0.85425</cdr:y>
    </cdr:to>
    <cdr:sp>
      <cdr:nvSpPr>
        <cdr:cNvPr id="1" name="Line 1"/>
        <cdr:cNvSpPr>
          <a:spLocks/>
        </cdr:cNvSpPr>
      </cdr:nvSpPr>
      <cdr:spPr>
        <a:xfrm flipV="1">
          <a:off x="3914775" y="276225"/>
          <a:ext cx="0" cy="189547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0.258</cdr:x>
      <cdr:y>0.111</cdr:y>
    </cdr:from>
    <cdr:to>
      <cdr:x>0.25875</cdr:x>
      <cdr:y>0.8535</cdr:y>
    </cdr:to>
    <cdr:sp>
      <cdr:nvSpPr>
        <cdr:cNvPr id="2" name="Line 2"/>
        <cdr:cNvSpPr>
          <a:spLocks/>
        </cdr:cNvSpPr>
      </cdr:nvSpPr>
      <cdr:spPr>
        <a:xfrm flipV="1">
          <a:off x="1190625" y="276225"/>
          <a:ext cx="0" cy="18859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0.45475</cdr:x>
      <cdr:y>0.13075</cdr:y>
    </cdr:from>
    <cdr:to>
      <cdr:x>0.45475</cdr:x>
      <cdr:y>0.855</cdr:y>
    </cdr:to>
    <cdr:sp>
      <cdr:nvSpPr>
        <cdr:cNvPr id="3" name="Line 3"/>
        <cdr:cNvSpPr>
          <a:spLocks/>
        </cdr:cNvSpPr>
      </cdr:nvSpPr>
      <cdr:spPr>
        <a:xfrm flipV="1">
          <a:off x="2105025" y="323850"/>
          <a:ext cx="0" cy="18383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0.64975</cdr:x>
      <cdr:y>0.11025</cdr:y>
    </cdr:from>
    <cdr:to>
      <cdr:x>0.64975</cdr:x>
      <cdr:y>0.85425</cdr:y>
    </cdr:to>
    <cdr:sp>
      <cdr:nvSpPr>
        <cdr:cNvPr id="4" name="Line 4"/>
        <cdr:cNvSpPr>
          <a:spLocks/>
        </cdr:cNvSpPr>
      </cdr:nvSpPr>
      <cdr:spPr>
        <a:xfrm flipH="1" flipV="1">
          <a:off x="3009900" y="276225"/>
          <a:ext cx="0" cy="189547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0.14625</cdr:x>
      <cdr:y>0.426</cdr:y>
    </cdr:from>
    <cdr:to>
      <cdr:x>0.16275</cdr:x>
      <cdr:y>0.48225</cdr:y>
    </cdr:to>
    <cdr:sp>
      <cdr:nvSpPr>
        <cdr:cNvPr id="5" name="TextBox 5"/>
        <cdr:cNvSpPr txBox="1">
          <a:spLocks noChangeArrowheads="1"/>
        </cdr:cNvSpPr>
      </cdr:nvSpPr>
      <cdr:spPr>
        <a:xfrm>
          <a:off x="676275" y="1076325"/>
          <a:ext cx="76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0.8755</cdr:y>
    </cdr:from>
    <cdr:to>
      <cdr:x>1</cdr:x>
      <cdr:y>0.96175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219325"/>
          <a:ext cx="6838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                FY07            FY08            FY09             FY10              FY11   </a:t>
          </a:r>
        </a:p>
      </cdr:txBody>
    </cdr:sp>
  </cdr:relSizeAnchor>
  <cdr:relSizeAnchor xmlns:cdr="http://schemas.openxmlformats.org/drawingml/2006/chartDrawing">
    <cdr:from>
      <cdr:x>0.0975</cdr:x>
      <cdr:y>0.25875</cdr:y>
    </cdr:from>
    <cdr:to>
      <cdr:x>0.194</cdr:x>
      <cdr:y>0.38975</cdr:y>
    </cdr:to>
    <cdr:sp>
      <cdr:nvSpPr>
        <cdr:cNvPr id="7" name="TextBox 7"/>
        <cdr:cNvSpPr txBox="1">
          <a:spLocks noChangeArrowheads="1"/>
        </cdr:cNvSpPr>
      </cdr:nvSpPr>
      <cdr:spPr>
        <a:xfrm>
          <a:off x="447675" y="657225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Current Staff </a:t>
          </a:r>
        </a:p>
      </cdr:txBody>
    </cdr:sp>
  </cdr:relSizeAnchor>
  <cdr:relSizeAnchor xmlns:cdr="http://schemas.openxmlformats.org/drawingml/2006/chartDrawing">
    <cdr:from>
      <cdr:x>0.07675</cdr:x>
      <cdr:y>0.25875</cdr:y>
    </cdr:from>
    <cdr:to>
      <cdr:x>0.9595</cdr:x>
      <cdr:y>0.25875</cdr:y>
    </cdr:to>
    <cdr:sp>
      <cdr:nvSpPr>
        <cdr:cNvPr id="8" name="Line 8"/>
        <cdr:cNvSpPr>
          <a:spLocks/>
        </cdr:cNvSpPr>
      </cdr:nvSpPr>
      <cdr:spPr>
        <a:xfrm flipV="1">
          <a:off x="352425" y="657225"/>
          <a:ext cx="40957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50</xdr:row>
      <xdr:rowOff>85725</xdr:rowOff>
    </xdr:from>
    <xdr:to>
      <xdr:col>23</xdr:col>
      <xdr:colOff>552450</xdr:colOff>
      <xdr:row>65</xdr:row>
      <xdr:rowOff>1924050</xdr:rowOff>
    </xdr:to>
    <xdr:graphicFrame>
      <xdr:nvGraphicFramePr>
        <xdr:cNvPr id="1" name="Chart 1"/>
        <xdr:cNvGraphicFramePr/>
      </xdr:nvGraphicFramePr>
      <xdr:xfrm>
        <a:off x="3629025" y="8181975"/>
        <a:ext cx="140398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257175</xdr:colOff>
      <xdr:row>108</xdr:row>
      <xdr:rowOff>47625</xdr:rowOff>
    </xdr:from>
    <xdr:to>
      <xdr:col>43</xdr:col>
      <xdr:colOff>714375</xdr:colOff>
      <xdr:row>133</xdr:row>
      <xdr:rowOff>19050</xdr:rowOff>
    </xdr:to>
    <xdr:graphicFrame>
      <xdr:nvGraphicFramePr>
        <xdr:cNvPr id="2" name="Chart 3"/>
        <xdr:cNvGraphicFramePr/>
      </xdr:nvGraphicFramePr>
      <xdr:xfrm>
        <a:off x="29260800" y="25031700"/>
        <a:ext cx="45148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44</xdr:col>
      <xdr:colOff>57150</xdr:colOff>
      <xdr:row>108</xdr:row>
      <xdr:rowOff>57150</xdr:rowOff>
    </xdr:from>
    <xdr:to>
      <xdr:col>49</xdr:col>
      <xdr:colOff>542925</xdr:colOff>
      <xdr:row>132</xdr:row>
      <xdr:rowOff>114300</xdr:rowOff>
    </xdr:to>
    <xdr:graphicFrame>
      <xdr:nvGraphicFramePr>
        <xdr:cNvPr id="3" name="Chart 4"/>
        <xdr:cNvGraphicFramePr/>
      </xdr:nvGraphicFramePr>
      <xdr:xfrm>
        <a:off x="33918525" y="25041225"/>
        <a:ext cx="44862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285750</xdr:colOff>
      <xdr:row>134</xdr:row>
      <xdr:rowOff>95250</xdr:rowOff>
    </xdr:from>
    <xdr:to>
      <xdr:col>43</xdr:col>
      <xdr:colOff>723900</xdr:colOff>
      <xdr:row>163</xdr:row>
      <xdr:rowOff>114300</xdr:rowOff>
    </xdr:to>
    <xdr:graphicFrame>
      <xdr:nvGraphicFramePr>
        <xdr:cNvPr id="4" name="Chart 5"/>
        <xdr:cNvGraphicFramePr/>
      </xdr:nvGraphicFramePr>
      <xdr:xfrm>
        <a:off x="29289375" y="28870275"/>
        <a:ext cx="449580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44</xdr:col>
      <xdr:colOff>114300</xdr:colOff>
      <xdr:row>134</xdr:row>
      <xdr:rowOff>85725</xdr:rowOff>
    </xdr:from>
    <xdr:to>
      <xdr:col>49</xdr:col>
      <xdr:colOff>609600</xdr:colOff>
      <xdr:row>163</xdr:row>
      <xdr:rowOff>57150</xdr:rowOff>
    </xdr:to>
    <xdr:graphicFrame>
      <xdr:nvGraphicFramePr>
        <xdr:cNvPr id="5" name="Chart 6"/>
        <xdr:cNvGraphicFramePr/>
      </xdr:nvGraphicFramePr>
      <xdr:xfrm>
        <a:off x="33975675" y="28860750"/>
        <a:ext cx="449580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41</xdr:col>
      <xdr:colOff>219075</xdr:colOff>
      <xdr:row>164</xdr:row>
      <xdr:rowOff>104775</xdr:rowOff>
    </xdr:from>
    <xdr:to>
      <xdr:col>47</xdr:col>
      <xdr:colOff>57150</xdr:colOff>
      <xdr:row>185</xdr:row>
      <xdr:rowOff>47625</xdr:rowOff>
    </xdr:to>
    <xdr:graphicFrame>
      <xdr:nvGraphicFramePr>
        <xdr:cNvPr id="6" name="Chart 7"/>
        <xdr:cNvGraphicFramePr/>
      </xdr:nvGraphicFramePr>
      <xdr:xfrm>
        <a:off x="31680150" y="32594550"/>
        <a:ext cx="46386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54</xdr:col>
      <xdr:colOff>38100</xdr:colOff>
      <xdr:row>122</xdr:row>
      <xdr:rowOff>28575</xdr:rowOff>
    </xdr:from>
    <xdr:to>
      <xdr:col>54</xdr:col>
      <xdr:colOff>47625</xdr:colOff>
      <xdr:row>132</xdr:row>
      <xdr:rowOff>76200</xdr:rowOff>
    </xdr:to>
    <xdr:sp>
      <xdr:nvSpPr>
        <xdr:cNvPr id="7" name="Line 8"/>
        <xdr:cNvSpPr>
          <a:spLocks/>
        </xdr:cNvSpPr>
      </xdr:nvSpPr>
      <xdr:spPr>
        <a:xfrm>
          <a:off x="41900475" y="27279600"/>
          <a:ext cx="952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333375</xdr:colOff>
      <xdr:row>123</xdr:row>
      <xdr:rowOff>104775</xdr:rowOff>
    </xdr:from>
    <xdr:to>
      <xdr:col>45</xdr:col>
      <xdr:colOff>333375</xdr:colOff>
      <xdr:row>129</xdr:row>
      <xdr:rowOff>76200</xdr:rowOff>
    </xdr:to>
    <xdr:sp>
      <xdr:nvSpPr>
        <xdr:cNvPr id="8" name="Line 9"/>
        <xdr:cNvSpPr>
          <a:spLocks/>
        </xdr:cNvSpPr>
      </xdr:nvSpPr>
      <xdr:spPr>
        <a:xfrm>
          <a:off x="34994850" y="275177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1752600</xdr:colOff>
      <xdr:row>107</xdr:row>
      <xdr:rowOff>19050</xdr:rowOff>
    </xdr:from>
    <xdr:ext cx="19250025" cy="323850"/>
    <xdr:sp>
      <xdr:nvSpPr>
        <xdr:cNvPr id="9" name="TextBox 10"/>
        <xdr:cNvSpPr txBox="1">
          <a:spLocks noChangeArrowheads="1"/>
        </xdr:cNvSpPr>
      </xdr:nvSpPr>
      <xdr:spPr>
        <a:xfrm>
          <a:off x="3019425" y="24841200"/>
          <a:ext cx="1925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                      FY07                                                                             FY08                                                                    FY09                                                                   FY10                                                 FY11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7"/>
  <sheetViews>
    <sheetView tabSelected="1" zoomScale="75" zoomScaleNormal="75" workbookViewId="0" topLeftCell="A165">
      <pane ySplit="480" topLeftCell="BM56" activePane="bottomLeft" state="split"/>
      <selection pane="topLeft" activeCell="AN171" sqref="AN1:BK16384"/>
      <selection pane="bottomLeft" activeCell="D51" sqref="D51:X66"/>
    </sheetView>
  </sheetViews>
  <sheetFormatPr defaultColWidth="9.140625" defaultRowHeight="12.75"/>
  <cols>
    <col min="2" max="2" width="9.8515625" style="0" customWidth="1"/>
    <col min="3" max="3" width="34.8515625" style="0" bestFit="1" customWidth="1"/>
    <col min="4" max="30" width="10.140625" style="0" customWidth="1"/>
    <col min="31" max="31" width="13.28125" style="0" bestFit="1" customWidth="1"/>
    <col min="32" max="32" width="13.57421875" style="0" bestFit="1" customWidth="1"/>
    <col min="33" max="33" width="13.421875" style="0" bestFit="1" customWidth="1"/>
    <col min="34" max="34" width="12.8515625" style="0" bestFit="1" customWidth="1"/>
    <col min="35" max="35" width="13.28125" style="0" bestFit="1" customWidth="1"/>
    <col min="36" max="36" width="13.7109375" style="0" bestFit="1" customWidth="1"/>
    <col min="37" max="37" width="13.421875" style="0" bestFit="1" customWidth="1"/>
    <col min="38" max="38" width="13.7109375" style="0" bestFit="1" customWidth="1"/>
    <col min="39" max="39" width="12.8515625" style="0" bestFit="1" customWidth="1"/>
    <col min="40" max="63" width="12.00390625" style="0" customWidth="1"/>
    <col min="64" max="64" width="12.57421875" style="0" bestFit="1" customWidth="1"/>
    <col min="65" max="65" width="13.57421875" style="0" bestFit="1" customWidth="1"/>
    <col min="66" max="66" width="13.421875" style="0" bestFit="1" customWidth="1"/>
    <col min="67" max="16384" width="9.28125" style="0" customWidth="1"/>
  </cols>
  <sheetData>
    <row r="1" spans="2:66" ht="12.75">
      <c r="B1" t="s">
        <v>92</v>
      </c>
      <c r="C1" t="s">
        <v>0</v>
      </c>
      <c r="D1" t="s">
        <v>1</v>
      </c>
      <c r="E1" t="s">
        <v>93</v>
      </c>
      <c r="G1" t="s">
        <v>156</v>
      </c>
      <c r="H1" t="s">
        <v>155</v>
      </c>
      <c r="I1" t="s">
        <v>154</v>
      </c>
      <c r="J1" t="s">
        <v>153</v>
      </c>
      <c r="K1" t="s">
        <v>152</v>
      </c>
      <c r="L1" t="s">
        <v>157</v>
      </c>
      <c r="M1" t="s">
        <v>158</v>
      </c>
      <c r="N1" t="s">
        <v>159</v>
      </c>
      <c r="O1" t="s">
        <v>94</v>
      </c>
      <c r="P1" t="s">
        <v>95</v>
      </c>
      <c r="Q1" t="s">
        <v>96</v>
      </c>
      <c r="R1" t="s">
        <v>97</v>
      </c>
      <c r="S1" t="s">
        <v>98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105</v>
      </c>
      <c r="AA1" t="s">
        <v>106</v>
      </c>
      <c r="AB1" t="s">
        <v>107</v>
      </c>
      <c r="AC1" t="s">
        <v>108</v>
      </c>
      <c r="AD1" t="s">
        <v>109</v>
      </c>
      <c r="AE1" t="s">
        <v>110</v>
      </c>
      <c r="AF1" t="s">
        <v>111</v>
      </c>
      <c r="AG1" t="s">
        <v>112</v>
      </c>
      <c r="AH1" t="s">
        <v>113</v>
      </c>
      <c r="AI1" t="s">
        <v>114</v>
      </c>
      <c r="AJ1" t="s">
        <v>115</v>
      </c>
      <c r="AK1" t="s">
        <v>116</v>
      </c>
      <c r="AL1" t="s">
        <v>117</v>
      </c>
      <c r="AM1" t="s">
        <v>118</v>
      </c>
      <c r="AN1" t="s">
        <v>119</v>
      </c>
      <c r="AO1" t="s">
        <v>120</v>
      </c>
      <c r="AP1" t="s">
        <v>121</v>
      </c>
      <c r="AQ1" t="s">
        <v>122</v>
      </c>
      <c r="AR1" t="s">
        <v>123</v>
      </c>
      <c r="AS1" t="s">
        <v>124</v>
      </c>
      <c r="AT1" t="s">
        <v>125</v>
      </c>
      <c r="AU1" t="s">
        <v>126</v>
      </c>
      <c r="AV1" t="s">
        <v>127</v>
      </c>
      <c r="AW1" t="s">
        <v>128</v>
      </c>
      <c r="AX1" t="s">
        <v>129</v>
      </c>
      <c r="AY1" t="s">
        <v>130</v>
      </c>
      <c r="AZ1" t="s">
        <v>131</v>
      </c>
      <c r="BA1" t="s">
        <v>132</v>
      </c>
      <c r="BB1" t="s">
        <v>133</v>
      </c>
      <c r="BC1" t="s">
        <v>134</v>
      </c>
      <c r="BD1" t="s">
        <v>135</v>
      </c>
      <c r="BE1" t="s">
        <v>136</v>
      </c>
      <c r="BF1" t="s">
        <v>137</v>
      </c>
      <c r="BG1" t="s">
        <v>138</v>
      </c>
      <c r="BH1" t="s">
        <v>139</v>
      </c>
      <c r="BI1" t="s">
        <v>140</v>
      </c>
      <c r="BJ1" t="s">
        <v>141</v>
      </c>
      <c r="BK1" t="s">
        <v>142</v>
      </c>
      <c r="BL1" t="s">
        <v>143</v>
      </c>
      <c r="BM1" t="s">
        <v>144</v>
      </c>
      <c r="BN1" t="s">
        <v>145</v>
      </c>
    </row>
    <row r="2" spans="1:59" ht="12.75">
      <c r="A2" t="s">
        <v>2</v>
      </c>
      <c r="B2">
        <v>35</v>
      </c>
      <c r="C2" t="s">
        <v>2</v>
      </c>
      <c r="D2">
        <v>35</v>
      </c>
      <c r="E2" t="s">
        <v>3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</row>
    <row r="3" spans="1:48" ht="12.75">
      <c r="A3" t="s">
        <v>4</v>
      </c>
      <c r="B3">
        <v>37</v>
      </c>
      <c r="C3" t="s">
        <v>4</v>
      </c>
      <c r="D3">
        <v>37</v>
      </c>
      <c r="E3" t="s">
        <v>5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</row>
    <row r="4" spans="1:58" ht="12.75">
      <c r="A4" t="s">
        <v>6</v>
      </c>
      <c r="B4">
        <v>41</v>
      </c>
      <c r="C4" t="s">
        <v>6</v>
      </c>
      <c r="D4">
        <v>41</v>
      </c>
      <c r="E4" t="s">
        <v>7</v>
      </c>
      <c r="N4">
        <v>-1</v>
      </c>
      <c r="O4">
        <v>1</v>
      </c>
      <c r="P4">
        <v>1</v>
      </c>
      <c r="Q4">
        <v>1</v>
      </c>
      <c r="R4">
        <v>1</v>
      </c>
      <c r="S4">
        <v>3</v>
      </c>
      <c r="T4">
        <v>1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1</v>
      </c>
      <c r="AC4">
        <v>1</v>
      </c>
      <c r="AD4">
        <v>1</v>
      </c>
      <c r="AE4">
        <v>1</v>
      </c>
      <c r="AF4">
        <v>0</v>
      </c>
      <c r="AG4">
        <v>1</v>
      </c>
      <c r="AH4">
        <v>1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1</v>
      </c>
      <c r="AP4">
        <v>1</v>
      </c>
      <c r="AQ4">
        <v>2</v>
      </c>
      <c r="AR4">
        <v>2</v>
      </c>
      <c r="AS4">
        <v>2</v>
      </c>
      <c r="AT4">
        <v>2</v>
      </c>
      <c r="AU4">
        <v>1</v>
      </c>
      <c r="AV4">
        <v>1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</row>
    <row r="5" spans="1:48" ht="12.75">
      <c r="A5" t="s">
        <v>8</v>
      </c>
      <c r="B5">
        <v>43</v>
      </c>
      <c r="C5" t="s">
        <v>8</v>
      </c>
      <c r="D5">
        <v>43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</row>
    <row r="6" spans="1:40" ht="12.75">
      <c r="A6" t="s">
        <v>9</v>
      </c>
      <c r="B6">
        <v>48</v>
      </c>
      <c r="C6" t="s">
        <v>9</v>
      </c>
      <c r="D6">
        <v>48</v>
      </c>
      <c r="E6">
        <v>48</v>
      </c>
      <c r="N6">
        <v>1</v>
      </c>
      <c r="Q6">
        <v>-1</v>
      </c>
      <c r="Z6">
        <v>0</v>
      </c>
      <c r="AA6">
        <v>1</v>
      </c>
      <c r="AB6">
        <v>1</v>
      </c>
      <c r="AC6">
        <v>2</v>
      </c>
      <c r="AD6">
        <v>2</v>
      </c>
      <c r="AE6">
        <v>2</v>
      </c>
      <c r="AF6">
        <v>1</v>
      </c>
      <c r="AG6">
        <v>0</v>
      </c>
      <c r="AH6">
        <v>1</v>
      </c>
      <c r="AI6">
        <v>0</v>
      </c>
      <c r="AJ6">
        <v>1</v>
      </c>
      <c r="AK6">
        <v>1</v>
      </c>
      <c r="AL6">
        <v>0</v>
      </c>
      <c r="AM6">
        <v>0</v>
      </c>
      <c r="AN6">
        <v>0</v>
      </c>
    </row>
    <row r="7" spans="1:59" ht="12.75">
      <c r="A7" t="s">
        <v>10</v>
      </c>
      <c r="B7">
        <v>54</v>
      </c>
      <c r="C7" t="s">
        <v>10</v>
      </c>
      <c r="D7">
        <v>54</v>
      </c>
      <c r="E7" t="s">
        <v>11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</row>
    <row r="8" spans="1:66" ht="12.75">
      <c r="A8" t="s">
        <v>12</v>
      </c>
      <c r="B8">
        <v>81</v>
      </c>
      <c r="C8" t="s">
        <v>12</v>
      </c>
      <c r="D8">
        <v>81</v>
      </c>
      <c r="E8" t="s">
        <v>13</v>
      </c>
      <c r="N8">
        <v>-2</v>
      </c>
      <c r="P8">
        <v>-1</v>
      </c>
      <c r="R8">
        <v>1</v>
      </c>
      <c r="S8">
        <v>5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2</v>
      </c>
      <c r="AX8">
        <v>2</v>
      </c>
      <c r="AY8">
        <v>2</v>
      </c>
      <c r="AZ8">
        <v>2</v>
      </c>
      <c r="BA8">
        <v>2</v>
      </c>
      <c r="BB8">
        <v>2</v>
      </c>
      <c r="BC8">
        <v>2</v>
      </c>
      <c r="BD8">
        <v>2</v>
      </c>
      <c r="BE8">
        <v>1</v>
      </c>
      <c r="BF8">
        <v>2</v>
      </c>
      <c r="BG8">
        <v>2</v>
      </c>
      <c r="BH8">
        <v>2</v>
      </c>
      <c r="BI8">
        <v>2</v>
      </c>
      <c r="BJ8">
        <v>2</v>
      </c>
      <c r="BK8">
        <v>1.3</v>
      </c>
      <c r="BL8">
        <v>1.2</v>
      </c>
      <c r="BM8">
        <v>1.3</v>
      </c>
      <c r="BN8">
        <v>1.1</v>
      </c>
    </row>
    <row r="9" spans="1:58" ht="12.75">
      <c r="A9" t="s">
        <v>14</v>
      </c>
      <c r="B9" t="s">
        <v>15</v>
      </c>
      <c r="C9" t="s">
        <v>14</v>
      </c>
      <c r="D9" t="s">
        <v>15</v>
      </c>
      <c r="E9" t="s">
        <v>16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</row>
    <row r="10" spans="1:33" ht="12.75">
      <c r="A10" t="s">
        <v>17</v>
      </c>
      <c r="B10" t="s">
        <v>18</v>
      </c>
      <c r="C10" t="s">
        <v>17</v>
      </c>
      <c r="D10" t="s">
        <v>18</v>
      </c>
      <c r="E10" t="s">
        <v>19</v>
      </c>
      <c r="O10">
        <v>1</v>
      </c>
      <c r="P10">
        <v>1</v>
      </c>
      <c r="Q10">
        <v>1</v>
      </c>
      <c r="R10">
        <v>1</v>
      </c>
      <c r="S10">
        <v>2</v>
      </c>
      <c r="T10">
        <v>1</v>
      </c>
      <c r="U10">
        <v>1</v>
      </c>
      <c r="V10">
        <v>1</v>
      </c>
      <c r="W10">
        <v>1</v>
      </c>
      <c r="X10">
        <v>0</v>
      </c>
      <c r="AE10">
        <v>0</v>
      </c>
      <c r="AF10">
        <v>0</v>
      </c>
      <c r="AG10">
        <v>0</v>
      </c>
    </row>
    <row r="11" spans="1:59" ht="12.75">
      <c r="A11" t="s">
        <v>20</v>
      </c>
      <c r="B11" t="s">
        <v>21</v>
      </c>
      <c r="C11" t="s">
        <v>20</v>
      </c>
      <c r="D11" t="s">
        <v>21</v>
      </c>
      <c r="E11" t="s">
        <v>22</v>
      </c>
      <c r="N11">
        <v>9</v>
      </c>
      <c r="O11">
        <v>9</v>
      </c>
      <c r="P11">
        <v>9</v>
      </c>
      <c r="Q11">
        <v>10</v>
      </c>
      <c r="R11">
        <v>8</v>
      </c>
      <c r="S11">
        <v>9</v>
      </c>
      <c r="T11">
        <v>7</v>
      </c>
      <c r="U11">
        <v>5</v>
      </c>
      <c r="V11">
        <v>8</v>
      </c>
      <c r="W11">
        <v>6</v>
      </c>
      <c r="X11">
        <v>7</v>
      </c>
      <c r="Y11">
        <v>7</v>
      </c>
      <c r="Z11">
        <v>6</v>
      </c>
      <c r="AA11">
        <v>5</v>
      </c>
      <c r="AB11">
        <v>5</v>
      </c>
      <c r="AC11">
        <v>4</v>
      </c>
      <c r="AD11">
        <v>4</v>
      </c>
      <c r="AE11">
        <v>5</v>
      </c>
      <c r="AF11">
        <v>4</v>
      </c>
      <c r="AG11">
        <v>4</v>
      </c>
      <c r="AH11">
        <v>5</v>
      </c>
      <c r="AI11">
        <v>5</v>
      </c>
      <c r="AJ11">
        <v>6</v>
      </c>
      <c r="AK11">
        <v>6</v>
      </c>
      <c r="AL11">
        <v>4</v>
      </c>
      <c r="AM11">
        <v>5</v>
      </c>
      <c r="AN11">
        <v>5</v>
      </c>
      <c r="AO11">
        <v>5</v>
      </c>
      <c r="AP11">
        <v>6</v>
      </c>
      <c r="AQ11">
        <v>5</v>
      </c>
      <c r="AR11">
        <v>3</v>
      </c>
      <c r="AS11">
        <v>2</v>
      </c>
      <c r="AT11">
        <v>3</v>
      </c>
      <c r="AU11">
        <v>3</v>
      </c>
      <c r="AV11">
        <v>3</v>
      </c>
      <c r="AW11">
        <v>4</v>
      </c>
      <c r="AX11">
        <v>3</v>
      </c>
      <c r="AY11">
        <v>3</v>
      </c>
      <c r="AZ11">
        <v>3</v>
      </c>
      <c r="BA11">
        <v>3</v>
      </c>
      <c r="BB11">
        <v>3</v>
      </c>
      <c r="BC11">
        <v>3</v>
      </c>
      <c r="BD11">
        <v>3</v>
      </c>
      <c r="BE11">
        <v>2</v>
      </c>
      <c r="BF11">
        <v>3</v>
      </c>
      <c r="BG11">
        <v>0</v>
      </c>
    </row>
    <row r="12" spans="1:59" ht="12.75">
      <c r="A12" t="s">
        <v>23</v>
      </c>
      <c r="B12" t="s">
        <v>24</v>
      </c>
      <c r="C12" t="s">
        <v>23</v>
      </c>
      <c r="D12" t="s">
        <v>24</v>
      </c>
      <c r="E12" t="s">
        <v>25</v>
      </c>
      <c r="N12">
        <v>0</v>
      </c>
      <c r="O12">
        <v>0</v>
      </c>
      <c r="P12">
        <v>2</v>
      </c>
      <c r="Q12">
        <v>2</v>
      </c>
      <c r="R12">
        <v>1</v>
      </c>
      <c r="S12">
        <v>2</v>
      </c>
      <c r="T12">
        <v>1</v>
      </c>
      <c r="U12">
        <v>1</v>
      </c>
      <c r="V12">
        <v>2</v>
      </c>
      <c r="W12">
        <v>1</v>
      </c>
      <c r="X12">
        <v>1</v>
      </c>
      <c r="Y12">
        <v>1</v>
      </c>
      <c r="Z12">
        <v>1</v>
      </c>
      <c r="AA12">
        <v>0</v>
      </c>
      <c r="AB12">
        <v>0</v>
      </c>
      <c r="AC12">
        <v>0</v>
      </c>
      <c r="AD12">
        <v>0</v>
      </c>
      <c r="AE12">
        <v>3</v>
      </c>
      <c r="AF12">
        <v>2</v>
      </c>
      <c r="AG12">
        <v>1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1</v>
      </c>
      <c r="AP12">
        <v>1</v>
      </c>
      <c r="AQ12">
        <v>2</v>
      </c>
      <c r="AR12">
        <v>2</v>
      </c>
      <c r="AS12">
        <v>1</v>
      </c>
      <c r="AT12">
        <v>1</v>
      </c>
      <c r="AU12">
        <v>2</v>
      </c>
      <c r="AV12">
        <v>3</v>
      </c>
      <c r="AW12">
        <v>2</v>
      </c>
      <c r="AX12">
        <v>2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0</v>
      </c>
      <c r="BE12">
        <v>0</v>
      </c>
      <c r="BF12">
        <v>0</v>
      </c>
      <c r="BG12">
        <v>0</v>
      </c>
    </row>
    <row r="13" spans="1:58" ht="12.75">
      <c r="A13" t="s">
        <v>26</v>
      </c>
      <c r="B13" t="s">
        <v>27</v>
      </c>
      <c r="C13" t="s">
        <v>26</v>
      </c>
      <c r="D13" t="s">
        <v>27</v>
      </c>
      <c r="E13" t="s">
        <v>28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1</v>
      </c>
      <c r="AM13">
        <v>1</v>
      </c>
      <c r="AN13">
        <v>1</v>
      </c>
      <c r="AO13">
        <v>1</v>
      </c>
      <c r="AP13">
        <v>2</v>
      </c>
      <c r="AQ13">
        <v>2</v>
      </c>
      <c r="AR13">
        <v>2</v>
      </c>
      <c r="AS13">
        <v>1</v>
      </c>
      <c r="AT13">
        <v>2</v>
      </c>
      <c r="AU13">
        <v>2</v>
      </c>
      <c r="AV13">
        <v>3</v>
      </c>
      <c r="AW13">
        <v>3</v>
      </c>
      <c r="AX13">
        <v>2</v>
      </c>
      <c r="AY13">
        <v>2</v>
      </c>
      <c r="AZ13">
        <v>1</v>
      </c>
      <c r="BA13">
        <v>0</v>
      </c>
      <c r="BB13">
        <v>0</v>
      </c>
      <c r="BC13">
        <v>1</v>
      </c>
      <c r="BD13">
        <v>0</v>
      </c>
      <c r="BE13">
        <v>0</v>
      </c>
      <c r="BF13">
        <v>0</v>
      </c>
    </row>
    <row r="14" spans="1:53" ht="12.75">
      <c r="A14" t="s">
        <v>29</v>
      </c>
      <c r="B14" t="s">
        <v>30</v>
      </c>
      <c r="C14" t="s">
        <v>29</v>
      </c>
      <c r="D14" t="s">
        <v>30</v>
      </c>
      <c r="E14" t="s">
        <v>30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0</v>
      </c>
    </row>
    <row r="15" spans="1:59" ht="12.75">
      <c r="A15" t="s">
        <v>31</v>
      </c>
      <c r="B15" t="s">
        <v>32</v>
      </c>
      <c r="C15" t="s">
        <v>31</v>
      </c>
      <c r="D15" t="s">
        <v>32</v>
      </c>
      <c r="E15" t="s">
        <v>32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</row>
    <row r="16" spans="1:59" ht="12.75">
      <c r="A16" t="s">
        <v>33</v>
      </c>
      <c r="B16" t="s">
        <v>34</v>
      </c>
      <c r="C16" t="s">
        <v>33</v>
      </c>
      <c r="D16" t="s">
        <v>34</v>
      </c>
      <c r="E16" t="s">
        <v>35</v>
      </c>
      <c r="N16">
        <v>0</v>
      </c>
      <c r="O16">
        <v>0</v>
      </c>
      <c r="P16">
        <v>0</v>
      </c>
      <c r="Q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1</v>
      </c>
      <c r="AF16">
        <v>1</v>
      </c>
      <c r="AG16">
        <v>1</v>
      </c>
      <c r="AH16">
        <v>2</v>
      </c>
      <c r="AI16">
        <v>2</v>
      </c>
      <c r="AJ16">
        <v>2</v>
      </c>
      <c r="AK16">
        <v>1</v>
      </c>
      <c r="AL16">
        <v>1</v>
      </c>
      <c r="AM16">
        <v>1</v>
      </c>
      <c r="AN16">
        <v>1</v>
      </c>
      <c r="AO16">
        <v>2</v>
      </c>
      <c r="AP16">
        <v>1</v>
      </c>
      <c r="AQ16">
        <v>2</v>
      </c>
      <c r="AR16">
        <v>2</v>
      </c>
      <c r="AS16">
        <v>1</v>
      </c>
      <c r="AT16">
        <v>1</v>
      </c>
      <c r="AU16">
        <v>1</v>
      </c>
      <c r="AV16">
        <v>2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v>0</v>
      </c>
    </row>
    <row r="17" spans="1:58" ht="12.75">
      <c r="A17" t="s">
        <v>36</v>
      </c>
      <c r="B17" t="s">
        <v>37</v>
      </c>
      <c r="C17" t="s">
        <v>36</v>
      </c>
      <c r="D17" t="s">
        <v>37</v>
      </c>
      <c r="E17" t="s">
        <v>38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2</v>
      </c>
      <c r="AJ17">
        <v>2</v>
      </c>
      <c r="AK17">
        <v>3</v>
      </c>
      <c r="AL17">
        <v>2</v>
      </c>
      <c r="AM17">
        <v>3</v>
      </c>
      <c r="AN17">
        <v>2</v>
      </c>
      <c r="AO17">
        <v>2</v>
      </c>
      <c r="AP17">
        <v>2</v>
      </c>
      <c r="AQ17">
        <v>3</v>
      </c>
      <c r="AR17">
        <v>2</v>
      </c>
      <c r="AS17">
        <v>1</v>
      </c>
      <c r="AT17">
        <v>2</v>
      </c>
      <c r="AU17">
        <v>2</v>
      </c>
      <c r="AV17">
        <v>2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0</v>
      </c>
      <c r="BE17">
        <v>0</v>
      </c>
      <c r="BF17">
        <v>0</v>
      </c>
    </row>
    <row r="18" spans="1:55" ht="12.75">
      <c r="A18" t="s">
        <v>39</v>
      </c>
      <c r="B18" t="s">
        <v>40</v>
      </c>
      <c r="C18" t="s">
        <v>39</v>
      </c>
      <c r="D18" t="s">
        <v>40</v>
      </c>
      <c r="E18" t="s">
        <v>41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2</v>
      </c>
      <c r="AS18">
        <v>2</v>
      </c>
      <c r="AT18">
        <v>3</v>
      </c>
      <c r="AU18">
        <v>3</v>
      </c>
      <c r="AV18">
        <v>4</v>
      </c>
      <c r="AW18">
        <v>3</v>
      </c>
      <c r="AX18">
        <v>2</v>
      </c>
      <c r="AY18">
        <v>2</v>
      </c>
      <c r="AZ18">
        <v>1</v>
      </c>
      <c r="BA18">
        <v>1</v>
      </c>
      <c r="BB18">
        <v>1</v>
      </c>
      <c r="BC18">
        <v>1</v>
      </c>
    </row>
    <row r="19" spans="1:59" ht="12.75">
      <c r="A19" t="s">
        <v>42</v>
      </c>
      <c r="B19" t="s">
        <v>43</v>
      </c>
      <c r="C19" t="s">
        <v>42</v>
      </c>
      <c r="D19" t="s">
        <v>43</v>
      </c>
      <c r="E19" t="s">
        <v>44</v>
      </c>
      <c r="N19">
        <v>4</v>
      </c>
      <c r="O19">
        <v>4</v>
      </c>
      <c r="P19">
        <v>5</v>
      </c>
      <c r="Q19">
        <v>8</v>
      </c>
      <c r="R19">
        <v>4</v>
      </c>
      <c r="S19">
        <v>7</v>
      </c>
      <c r="T19">
        <v>5</v>
      </c>
      <c r="U19">
        <v>4</v>
      </c>
      <c r="V19">
        <v>6</v>
      </c>
      <c r="W19">
        <v>5</v>
      </c>
      <c r="X19">
        <v>5</v>
      </c>
      <c r="Y19">
        <v>5</v>
      </c>
      <c r="Z19">
        <v>5</v>
      </c>
      <c r="AA19">
        <v>5</v>
      </c>
      <c r="AB19">
        <v>6</v>
      </c>
      <c r="AC19">
        <v>5</v>
      </c>
      <c r="AD19">
        <v>5</v>
      </c>
      <c r="AE19">
        <v>7</v>
      </c>
      <c r="AF19">
        <v>6</v>
      </c>
      <c r="AG19">
        <v>6</v>
      </c>
      <c r="AH19">
        <v>7</v>
      </c>
      <c r="AI19">
        <v>7</v>
      </c>
      <c r="AJ19">
        <v>7</v>
      </c>
      <c r="AK19">
        <v>7</v>
      </c>
      <c r="AL19">
        <v>7</v>
      </c>
      <c r="AM19">
        <v>7</v>
      </c>
      <c r="AN19">
        <v>6</v>
      </c>
      <c r="AO19">
        <v>6</v>
      </c>
      <c r="AP19">
        <v>6</v>
      </c>
      <c r="AQ19">
        <v>8</v>
      </c>
      <c r="AR19">
        <v>5</v>
      </c>
      <c r="AS19">
        <v>4</v>
      </c>
      <c r="AT19">
        <v>4</v>
      </c>
      <c r="AU19">
        <v>4</v>
      </c>
      <c r="AV19">
        <v>5</v>
      </c>
      <c r="AW19">
        <v>5</v>
      </c>
      <c r="AX19">
        <v>4</v>
      </c>
      <c r="AY19">
        <v>5</v>
      </c>
      <c r="AZ19">
        <v>4</v>
      </c>
      <c r="BA19">
        <v>4</v>
      </c>
      <c r="BB19">
        <v>4</v>
      </c>
      <c r="BC19">
        <v>4</v>
      </c>
      <c r="BD19">
        <v>4</v>
      </c>
      <c r="BE19">
        <v>4</v>
      </c>
      <c r="BF19">
        <v>2</v>
      </c>
      <c r="BG19">
        <v>0</v>
      </c>
    </row>
    <row r="20" spans="1:58" ht="12.75">
      <c r="A20" t="s">
        <v>45</v>
      </c>
      <c r="B20" t="s">
        <v>46</v>
      </c>
      <c r="C20" t="s">
        <v>45</v>
      </c>
      <c r="D20" t="s">
        <v>46</v>
      </c>
      <c r="E20" t="s">
        <v>47</v>
      </c>
      <c r="AH20">
        <v>0</v>
      </c>
      <c r="AI20">
        <v>0</v>
      </c>
      <c r="AJ20">
        <v>0</v>
      </c>
      <c r="AK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BC20">
        <v>1</v>
      </c>
      <c r="BD20">
        <v>1</v>
      </c>
      <c r="BE20">
        <v>1</v>
      </c>
      <c r="BF20">
        <v>1</v>
      </c>
    </row>
    <row r="21" spans="1:58" ht="12.75">
      <c r="A21" t="s">
        <v>48</v>
      </c>
      <c r="B21" t="s">
        <v>49</v>
      </c>
      <c r="C21" t="s">
        <v>48</v>
      </c>
      <c r="D21" t="s">
        <v>49</v>
      </c>
      <c r="E21" t="s">
        <v>47</v>
      </c>
      <c r="N21">
        <v>1</v>
      </c>
      <c r="O21">
        <v>1</v>
      </c>
      <c r="P21">
        <v>2</v>
      </c>
      <c r="Q21">
        <v>2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0</v>
      </c>
      <c r="AC21">
        <v>0</v>
      </c>
      <c r="AD21">
        <v>0</v>
      </c>
      <c r="AE21">
        <v>0</v>
      </c>
      <c r="AF21">
        <v>2</v>
      </c>
      <c r="AG21">
        <v>4</v>
      </c>
      <c r="AH21">
        <v>4</v>
      </c>
      <c r="AI21">
        <v>4</v>
      </c>
      <c r="AJ21">
        <v>3</v>
      </c>
      <c r="AK21">
        <v>3</v>
      </c>
      <c r="AL21">
        <v>4</v>
      </c>
      <c r="AM21">
        <v>4</v>
      </c>
      <c r="AN21">
        <v>3</v>
      </c>
      <c r="AO21">
        <v>3</v>
      </c>
      <c r="AP21">
        <v>3</v>
      </c>
      <c r="AQ21">
        <v>6</v>
      </c>
      <c r="AR21">
        <v>3</v>
      </c>
      <c r="AS21">
        <v>3</v>
      </c>
      <c r="AT21">
        <v>3</v>
      </c>
      <c r="AU21">
        <v>2</v>
      </c>
      <c r="AV21">
        <v>5</v>
      </c>
      <c r="AW21">
        <v>5</v>
      </c>
      <c r="AX21">
        <v>4</v>
      </c>
      <c r="AY21">
        <v>4</v>
      </c>
      <c r="AZ21">
        <v>4</v>
      </c>
      <c r="BA21">
        <v>5</v>
      </c>
      <c r="BB21">
        <v>4</v>
      </c>
      <c r="BC21">
        <v>5</v>
      </c>
      <c r="BD21">
        <v>5</v>
      </c>
      <c r="BE21">
        <v>4</v>
      </c>
      <c r="BF21">
        <v>0</v>
      </c>
    </row>
    <row r="22" spans="1:58" ht="12.75">
      <c r="A22" t="s">
        <v>50</v>
      </c>
      <c r="B22" t="s">
        <v>51</v>
      </c>
      <c r="C22" t="s">
        <v>50</v>
      </c>
      <c r="D22" t="s">
        <v>51</v>
      </c>
      <c r="E22" t="s">
        <v>52</v>
      </c>
      <c r="N22">
        <v>17</v>
      </c>
      <c r="O22">
        <v>13</v>
      </c>
      <c r="P22">
        <v>22</v>
      </c>
      <c r="Q22">
        <v>20</v>
      </c>
      <c r="R22">
        <v>20</v>
      </c>
      <c r="S22">
        <v>19</v>
      </c>
      <c r="T22">
        <v>15</v>
      </c>
      <c r="U22">
        <v>11</v>
      </c>
      <c r="V22">
        <v>22</v>
      </c>
      <c r="W22">
        <v>18</v>
      </c>
      <c r="X22">
        <v>18</v>
      </c>
      <c r="Y22">
        <v>16</v>
      </c>
      <c r="Z22">
        <v>16</v>
      </c>
      <c r="AA22">
        <v>13</v>
      </c>
      <c r="AB22">
        <v>15</v>
      </c>
      <c r="AC22">
        <v>16</v>
      </c>
      <c r="AD22">
        <v>14</v>
      </c>
      <c r="AE22">
        <v>16</v>
      </c>
      <c r="AF22">
        <v>20</v>
      </c>
      <c r="AG22">
        <v>25</v>
      </c>
      <c r="AH22">
        <v>27</v>
      </c>
      <c r="AI22">
        <v>26</v>
      </c>
      <c r="AJ22">
        <v>27</v>
      </c>
      <c r="AK22">
        <v>22</v>
      </c>
      <c r="AL22">
        <v>23</v>
      </c>
      <c r="AM22">
        <v>23</v>
      </c>
      <c r="AN22">
        <v>22</v>
      </c>
      <c r="AO22">
        <v>17</v>
      </c>
      <c r="AP22">
        <v>18</v>
      </c>
      <c r="AQ22">
        <v>19</v>
      </c>
      <c r="AR22">
        <v>9</v>
      </c>
      <c r="AS22">
        <v>8</v>
      </c>
      <c r="AT22">
        <v>13</v>
      </c>
      <c r="AU22">
        <v>12</v>
      </c>
      <c r="AV22">
        <v>23</v>
      </c>
      <c r="AW22">
        <v>26</v>
      </c>
      <c r="AX22">
        <v>20</v>
      </c>
      <c r="AY22">
        <v>14</v>
      </c>
      <c r="AZ22">
        <v>11</v>
      </c>
      <c r="BA22">
        <v>12</v>
      </c>
      <c r="BB22">
        <v>9</v>
      </c>
      <c r="BC22">
        <v>14</v>
      </c>
      <c r="BD22">
        <v>13</v>
      </c>
      <c r="BE22">
        <v>10</v>
      </c>
      <c r="BF22">
        <v>2</v>
      </c>
    </row>
    <row r="23" spans="1:58" ht="12.75">
      <c r="A23" t="s">
        <v>53</v>
      </c>
      <c r="B23" t="s">
        <v>54</v>
      </c>
      <c r="C23" t="s">
        <v>53</v>
      </c>
      <c r="D23" t="s">
        <v>54</v>
      </c>
      <c r="E23" t="s">
        <v>55</v>
      </c>
      <c r="N23">
        <v>7</v>
      </c>
      <c r="O23">
        <v>5</v>
      </c>
      <c r="P23">
        <v>6</v>
      </c>
      <c r="Q23">
        <v>4</v>
      </c>
      <c r="R23">
        <v>3</v>
      </c>
      <c r="S23">
        <v>5</v>
      </c>
      <c r="T23">
        <v>5</v>
      </c>
      <c r="U23">
        <v>3</v>
      </c>
      <c r="V23">
        <v>6</v>
      </c>
      <c r="W23">
        <v>5</v>
      </c>
      <c r="X23">
        <v>4</v>
      </c>
      <c r="Y23">
        <v>5</v>
      </c>
      <c r="Z23">
        <v>5</v>
      </c>
      <c r="AA23">
        <v>4</v>
      </c>
      <c r="AB23">
        <v>2</v>
      </c>
      <c r="AC23">
        <v>0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  <c r="BB23">
        <v>2</v>
      </c>
      <c r="BC23">
        <v>2</v>
      </c>
      <c r="BD23">
        <v>2</v>
      </c>
      <c r="BE23">
        <v>2</v>
      </c>
      <c r="BF23">
        <v>0</v>
      </c>
    </row>
    <row r="24" spans="1:49" ht="12.75">
      <c r="A24" t="s">
        <v>56</v>
      </c>
      <c r="B24" t="s">
        <v>57</v>
      </c>
      <c r="C24" t="s">
        <v>56</v>
      </c>
      <c r="D24" t="s">
        <v>57</v>
      </c>
      <c r="E24" t="s">
        <v>58</v>
      </c>
      <c r="N24">
        <v>1</v>
      </c>
      <c r="O24">
        <v>0</v>
      </c>
      <c r="P24">
        <v>1</v>
      </c>
      <c r="Q24">
        <v>1</v>
      </c>
      <c r="R24">
        <v>1</v>
      </c>
      <c r="S24">
        <v>2</v>
      </c>
      <c r="T24">
        <v>1</v>
      </c>
      <c r="U24">
        <v>1</v>
      </c>
      <c r="V24">
        <v>1</v>
      </c>
      <c r="W24">
        <v>2</v>
      </c>
      <c r="X24">
        <v>2</v>
      </c>
      <c r="Y24">
        <v>1</v>
      </c>
      <c r="Z24">
        <v>1</v>
      </c>
      <c r="AA24">
        <v>1</v>
      </c>
      <c r="AB24">
        <v>1</v>
      </c>
      <c r="AC24">
        <v>0</v>
      </c>
      <c r="AD24">
        <v>0</v>
      </c>
      <c r="AE24">
        <v>1</v>
      </c>
      <c r="AF24">
        <v>0</v>
      </c>
      <c r="AQ24">
        <v>0</v>
      </c>
      <c r="AT24">
        <v>1</v>
      </c>
      <c r="AU24">
        <v>1</v>
      </c>
      <c r="AV24">
        <v>2</v>
      </c>
      <c r="AW24">
        <v>1</v>
      </c>
    </row>
    <row r="25" spans="1:58" ht="12.75">
      <c r="A25" t="s">
        <v>59</v>
      </c>
      <c r="B25" t="s">
        <v>60</v>
      </c>
      <c r="C25" t="s">
        <v>59</v>
      </c>
      <c r="D25" t="s">
        <v>60</v>
      </c>
      <c r="E25" t="s">
        <v>61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D25">
        <v>1</v>
      </c>
      <c r="BE25">
        <v>1</v>
      </c>
      <c r="BF25">
        <v>1</v>
      </c>
    </row>
    <row r="26" spans="1:58" ht="12.75">
      <c r="A26" t="s">
        <v>62</v>
      </c>
      <c r="B26" t="s">
        <v>63</v>
      </c>
      <c r="C26" t="s">
        <v>62</v>
      </c>
      <c r="D26" t="s">
        <v>63</v>
      </c>
      <c r="E26" t="s">
        <v>64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</row>
    <row r="27" spans="1:58" ht="12.75">
      <c r="A27" t="s">
        <v>65</v>
      </c>
      <c r="B27" t="s">
        <v>66</v>
      </c>
      <c r="C27" t="s">
        <v>65</v>
      </c>
      <c r="D27" t="s">
        <v>66</v>
      </c>
      <c r="E27" t="s">
        <v>67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</row>
    <row r="28" spans="1:58" ht="12.75">
      <c r="A28" t="s">
        <v>68</v>
      </c>
      <c r="B28" t="s">
        <v>69</v>
      </c>
      <c r="C28" t="s">
        <v>68</v>
      </c>
      <c r="D28" t="s">
        <v>69</v>
      </c>
      <c r="E28" t="s">
        <v>70</v>
      </c>
      <c r="N28">
        <v>0</v>
      </c>
      <c r="O28">
        <v>0</v>
      </c>
      <c r="P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</row>
    <row r="29" spans="1:58" ht="12.75">
      <c r="A29" t="s">
        <v>71</v>
      </c>
      <c r="B29" t="s">
        <v>72</v>
      </c>
      <c r="C29" t="s">
        <v>71</v>
      </c>
      <c r="D29" t="s">
        <v>72</v>
      </c>
      <c r="E29" t="s">
        <v>73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</row>
    <row r="30" spans="1:58" ht="12.75">
      <c r="A30" t="s">
        <v>74</v>
      </c>
      <c r="B30" t="s">
        <v>75</v>
      </c>
      <c r="C30" t="s">
        <v>74</v>
      </c>
      <c r="D30" t="s">
        <v>75</v>
      </c>
      <c r="E30" t="s">
        <v>76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2</v>
      </c>
      <c r="V30">
        <v>2</v>
      </c>
      <c r="W30">
        <v>2</v>
      </c>
      <c r="X30">
        <v>3</v>
      </c>
      <c r="Y30">
        <v>2</v>
      </c>
      <c r="Z30">
        <v>2</v>
      </c>
      <c r="AA30">
        <v>2</v>
      </c>
      <c r="AB30">
        <v>2</v>
      </c>
      <c r="AC30">
        <v>2</v>
      </c>
      <c r="AD30">
        <v>2</v>
      </c>
      <c r="AE30">
        <v>2</v>
      </c>
      <c r="AF30">
        <v>1</v>
      </c>
      <c r="AG30">
        <v>1</v>
      </c>
      <c r="AH30">
        <v>2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</row>
    <row r="31" spans="1:58" ht="12.75">
      <c r="A31" t="s">
        <v>77</v>
      </c>
      <c r="B31" t="s">
        <v>78</v>
      </c>
      <c r="C31" t="s">
        <v>77</v>
      </c>
      <c r="D31" t="s">
        <v>78</v>
      </c>
      <c r="E31" t="s">
        <v>79</v>
      </c>
      <c r="N31">
        <v>7</v>
      </c>
      <c r="O31">
        <v>10</v>
      </c>
      <c r="P31">
        <v>11</v>
      </c>
      <c r="Q31">
        <v>8</v>
      </c>
      <c r="R31">
        <v>5</v>
      </c>
      <c r="S31">
        <v>8</v>
      </c>
      <c r="T31">
        <v>4</v>
      </c>
      <c r="U31">
        <v>3</v>
      </c>
      <c r="V31">
        <v>5</v>
      </c>
      <c r="W31">
        <v>4</v>
      </c>
      <c r="X31">
        <v>3</v>
      </c>
      <c r="Y31">
        <v>3</v>
      </c>
      <c r="Z31">
        <v>3</v>
      </c>
      <c r="AA31">
        <v>4</v>
      </c>
      <c r="AB31">
        <v>3</v>
      </c>
      <c r="AC31">
        <v>3</v>
      </c>
      <c r="AD31">
        <v>3</v>
      </c>
      <c r="AE31">
        <v>4</v>
      </c>
      <c r="AF31">
        <v>3</v>
      </c>
      <c r="AG31">
        <v>2</v>
      </c>
      <c r="AH31">
        <v>4</v>
      </c>
      <c r="AI31">
        <v>3</v>
      </c>
      <c r="AJ31">
        <v>3</v>
      </c>
      <c r="AK31">
        <v>3</v>
      </c>
      <c r="AL31">
        <v>3</v>
      </c>
      <c r="AM31">
        <v>3</v>
      </c>
      <c r="AN31">
        <v>3</v>
      </c>
      <c r="AO31">
        <v>2</v>
      </c>
      <c r="AP31">
        <v>2</v>
      </c>
      <c r="AQ31">
        <v>2</v>
      </c>
      <c r="AR31">
        <v>2</v>
      </c>
      <c r="AS31">
        <v>1</v>
      </c>
      <c r="AT31">
        <v>2</v>
      </c>
      <c r="AU31">
        <v>1</v>
      </c>
      <c r="AV31">
        <v>2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</row>
    <row r="32" spans="1:58" ht="12.75">
      <c r="A32" t="s">
        <v>80</v>
      </c>
      <c r="B32" t="s">
        <v>81</v>
      </c>
      <c r="C32" t="s">
        <v>80</v>
      </c>
      <c r="D32" t="s">
        <v>81</v>
      </c>
      <c r="E32" t="s">
        <v>82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1</v>
      </c>
      <c r="AK32">
        <v>1</v>
      </c>
      <c r="AL32">
        <v>1</v>
      </c>
      <c r="AM32">
        <v>1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1</v>
      </c>
      <c r="BD32">
        <v>1</v>
      </c>
      <c r="BE32">
        <v>1</v>
      </c>
      <c r="BF32">
        <v>1</v>
      </c>
    </row>
    <row r="33" spans="1:58" ht="12.75">
      <c r="A33" t="s">
        <v>83</v>
      </c>
      <c r="B33" t="s">
        <v>84</v>
      </c>
      <c r="C33" t="s">
        <v>83</v>
      </c>
      <c r="D33" t="s">
        <v>84</v>
      </c>
      <c r="E33" t="s">
        <v>85</v>
      </c>
      <c r="N33">
        <v>1</v>
      </c>
      <c r="O33">
        <v>1</v>
      </c>
      <c r="P33">
        <v>1</v>
      </c>
      <c r="Q33">
        <v>1</v>
      </c>
      <c r="R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</row>
    <row r="34" spans="1:39" ht="12.75">
      <c r="A34" t="s">
        <v>86</v>
      </c>
      <c r="B34" t="s">
        <v>87</v>
      </c>
      <c r="C34" t="s">
        <v>86</v>
      </c>
      <c r="D34" t="s">
        <v>87</v>
      </c>
      <c r="E34" t="s">
        <v>88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0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0</v>
      </c>
    </row>
    <row r="35" spans="1:43" ht="12.75">
      <c r="A35" t="s">
        <v>89</v>
      </c>
      <c r="B35" t="s">
        <v>90</v>
      </c>
      <c r="C35" t="s">
        <v>89</v>
      </c>
      <c r="D35" t="s">
        <v>90</v>
      </c>
      <c r="E35" t="s">
        <v>91</v>
      </c>
      <c r="Q35">
        <v>2</v>
      </c>
      <c r="R35">
        <v>2</v>
      </c>
      <c r="S35">
        <v>2</v>
      </c>
      <c r="T35">
        <v>3</v>
      </c>
      <c r="U35">
        <v>2</v>
      </c>
      <c r="V35">
        <v>2</v>
      </c>
      <c r="W35">
        <v>4</v>
      </c>
      <c r="X35">
        <v>4</v>
      </c>
      <c r="Y35">
        <v>3</v>
      </c>
      <c r="Z35">
        <v>4</v>
      </c>
      <c r="AA35">
        <v>3</v>
      </c>
      <c r="AB35">
        <v>4</v>
      </c>
      <c r="AC35">
        <v>4</v>
      </c>
      <c r="AD35">
        <v>4</v>
      </c>
      <c r="AE35">
        <v>4</v>
      </c>
      <c r="AF35">
        <v>4</v>
      </c>
      <c r="AG35">
        <v>3</v>
      </c>
      <c r="AH35">
        <v>3</v>
      </c>
      <c r="AI35">
        <v>4</v>
      </c>
      <c r="AJ35">
        <v>3</v>
      </c>
      <c r="AK35">
        <v>2</v>
      </c>
      <c r="AL35">
        <v>2</v>
      </c>
      <c r="AO35">
        <v>1</v>
      </c>
      <c r="AP35">
        <v>1</v>
      </c>
      <c r="AQ35">
        <v>1</v>
      </c>
    </row>
    <row r="38" spans="3:66" ht="12.75">
      <c r="C38" t="s">
        <v>0</v>
      </c>
      <c r="D38" t="s">
        <v>1</v>
      </c>
      <c r="E38" t="s">
        <v>93</v>
      </c>
      <c r="G38" t="s">
        <v>168</v>
      </c>
      <c r="H38" t="s">
        <v>169</v>
      </c>
      <c r="I38" t="s">
        <v>170</v>
      </c>
      <c r="J38" t="s">
        <v>171</v>
      </c>
      <c r="K38" t="s">
        <v>172</v>
      </c>
      <c r="L38" t="s">
        <v>173</v>
      </c>
      <c r="M38" t="s">
        <v>174</v>
      </c>
      <c r="N38" t="s">
        <v>173</v>
      </c>
      <c r="O38" t="s">
        <v>171</v>
      </c>
      <c r="P38" t="s">
        <v>171</v>
      </c>
      <c r="Q38" t="s">
        <v>174</v>
      </c>
      <c r="R38" t="s">
        <v>175</v>
      </c>
      <c r="S38" t="s">
        <v>168</v>
      </c>
      <c r="T38" t="s">
        <v>169</v>
      </c>
      <c r="U38" t="s">
        <v>170</v>
      </c>
      <c r="V38" t="s">
        <v>171</v>
      </c>
      <c r="W38" t="s">
        <v>172</v>
      </c>
      <c r="X38" t="s">
        <v>173</v>
      </c>
      <c r="Y38" t="s">
        <v>174</v>
      </c>
      <c r="Z38" t="s">
        <v>173</v>
      </c>
      <c r="AA38" t="s">
        <v>171</v>
      </c>
      <c r="AB38" t="s">
        <v>171</v>
      </c>
      <c r="AC38" t="s">
        <v>174</v>
      </c>
      <c r="AD38" t="s">
        <v>175</v>
      </c>
      <c r="AE38" t="s">
        <v>168</v>
      </c>
      <c r="AF38" t="s">
        <v>169</v>
      </c>
      <c r="AG38" t="s">
        <v>170</v>
      </c>
      <c r="AH38" t="s">
        <v>171</v>
      </c>
      <c r="AI38" t="s">
        <v>172</v>
      </c>
      <c r="AJ38" t="s">
        <v>173</v>
      </c>
      <c r="AK38" t="s">
        <v>174</v>
      </c>
      <c r="AL38" t="s">
        <v>173</v>
      </c>
      <c r="AM38" t="s">
        <v>171</v>
      </c>
      <c r="AN38" t="s">
        <v>171</v>
      </c>
      <c r="AO38" t="s">
        <v>174</v>
      </c>
      <c r="AP38" t="s">
        <v>175</v>
      </c>
      <c r="AQ38" t="s">
        <v>168</v>
      </c>
      <c r="AR38" t="s">
        <v>169</v>
      </c>
      <c r="AS38" t="s">
        <v>170</v>
      </c>
      <c r="AT38" t="s">
        <v>171</v>
      </c>
      <c r="AU38" t="s">
        <v>172</v>
      </c>
      <c r="AV38" t="s">
        <v>173</v>
      </c>
      <c r="AW38" t="s">
        <v>174</v>
      </c>
      <c r="AX38" t="s">
        <v>173</v>
      </c>
      <c r="AY38" t="s">
        <v>171</v>
      </c>
      <c r="AZ38" t="s">
        <v>171</v>
      </c>
      <c r="BA38" t="s">
        <v>174</v>
      </c>
      <c r="BB38" t="s">
        <v>175</v>
      </c>
      <c r="BC38" t="s">
        <v>168</v>
      </c>
      <c r="BD38" t="s">
        <v>169</v>
      </c>
      <c r="BE38" t="s">
        <v>170</v>
      </c>
      <c r="BF38" t="s">
        <v>171</v>
      </c>
      <c r="BG38" t="s">
        <v>172</v>
      </c>
      <c r="BH38" t="s">
        <v>173</v>
      </c>
      <c r="BI38" t="s">
        <v>174</v>
      </c>
      <c r="BJ38" t="s">
        <v>173</v>
      </c>
      <c r="BK38" t="s">
        <v>171</v>
      </c>
      <c r="BL38" t="s">
        <v>171</v>
      </c>
      <c r="BM38" t="s">
        <v>174</v>
      </c>
      <c r="BN38" t="s">
        <v>175</v>
      </c>
    </row>
    <row r="39" spans="1:60" s="2" customFormat="1" ht="12.75">
      <c r="A39" s="1" t="s">
        <v>162</v>
      </c>
      <c r="B39" s="1">
        <v>1.08125</v>
      </c>
      <c r="C39" s="1">
        <v>1.85625</v>
      </c>
      <c r="D39" s="1">
        <v>1.53125</v>
      </c>
      <c r="E39" s="2" t="s">
        <v>146</v>
      </c>
      <c r="G39" s="2">
        <v>1.89375</v>
      </c>
      <c r="H39" s="2">
        <v>1.2625</v>
      </c>
      <c r="I39" s="2">
        <v>1.60625</v>
      </c>
      <c r="J39" s="2">
        <v>1.40625</v>
      </c>
      <c r="K39" s="2">
        <v>1.96875</v>
      </c>
      <c r="L39" s="2">
        <v>2.325</v>
      </c>
      <c r="M39" s="2">
        <v>1.53125</v>
      </c>
      <c r="N39" s="1">
        <v>1.85625</v>
      </c>
      <c r="O39" s="1">
        <v>1.53125</v>
      </c>
      <c r="P39" s="2">
        <f aca="true" t="shared" si="0" ref="P39:BH39">SUM(P10,P12)</f>
        <v>3</v>
      </c>
      <c r="Q39" s="2">
        <f t="shared" si="0"/>
        <v>3</v>
      </c>
      <c r="R39" s="2">
        <f t="shared" si="0"/>
        <v>2</v>
      </c>
      <c r="S39" s="2">
        <f t="shared" si="0"/>
        <v>4</v>
      </c>
      <c r="T39" s="2">
        <f t="shared" si="0"/>
        <v>2</v>
      </c>
      <c r="U39" s="2">
        <f>SUM(U10,U12)/3*4</f>
        <v>2.6666666666666665</v>
      </c>
      <c r="V39" s="2">
        <f t="shared" si="0"/>
        <v>3</v>
      </c>
      <c r="W39" s="2">
        <f t="shared" si="0"/>
        <v>2</v>
      </c>
      <c r="X39" s="2">
        <f t="shared" si="0"/>
        <v>1</v>
      </c>
      <c r="Y39" s="2">
        <f t="shared" si="0"/>
        <v>1</v>
      </c>
      <c r="Z39" s="2">
        <f t="shared" si="0"/>
        <v>1</v>
      </c>
      <c r="AA39" s="2">
        <f t="shared" si="0"/>
        <v>0</v>
      </c>
      <c r="AB39" s="2">
        <f t="shared" si="0"/>
        <v>0</v>
      </c>
      <c r="AC39" s="2">
        <f t="shared" si="0"/>
        <v>0</v>
      </c>
      <c r="AD39" s="2">
        <f t="shared" si="0"/>
        <v>0</v>
      </c>
      <c r="AE39" s="2">
        <f t="shared" si="0"/>
        <v>3</v>
      </c>
      <c r="AF39" s="2">
        <f t="shared" si="0"/>
        <v>2</v>
      </c>
      <c r="AG39" s="2">
        <f>SUM(AG10,AG12)/3*4</f>
        <v>1.3333333333333333</v>
      </c>
      <c r="AH39" s="2">
        <f t="shared" si="0"/>
        <v>3</v>
      </c>
      <c r="AI39" s="2">
        <f t="shared" si="0"/>
        <v>3</v>
      </c>
      <c r="AJ39" s="2">
        <f t="shared" si="0"/>
        <v>3</v>
      </c>
      <c r="AK39" s="2">
        <f t="shared" si="0"/>
        <v>3</v>
      </c>
      <c r="AL39" s="2">
        <f t="shared" si="0"/>
        <v>3</v>
      </c>
      <c r="AM39" s="2">
        <f t="shared" si="0"/>
        <v>3</v>
      </c>
      <c r="AN39" s="2">
        <f t="shared" si="0"/>
        <v>3</v>
      </c>
      <c r="AO39" s="2">
        <f t="shared" si="0"/>
        <v>1</v>
      </c>
      <c r="AP39" s="2">
        <f t="shared" si="0"/>
        <v>1</v>
      </c>
      <c r="AQ39" s="2">
        <f t="shared" si="0"/>
        <v>2</v>
      </c>
      <c r="AR39" s="2">
        <f t="shared" si="0"/>
        <v>2</v>
      </c>
      <c r="AS39" s="2">
        <f>SUM(AS10,AS12)/3*4</f>
        <v>1.3333333333333333</v>
      </c>
      <c r="AT39" s="2">
        <f t="shared" si="0"/>
        <v>1</v>
      </c>
      <c r="AU39" s="2">
        <f t="shared" si="0"/>
        <v>2</v>
      </c>
      <c r="AV39" s="2">
        <f t="shared" si="0"/>
        <v>3</v>
      </c>
      <c r="AW39" s="2">
        <f t="shared" si="0"/>
        <v>2</v>
      </c>
      <c r="AX39" s="2">
        <f t="shared" si="0"/>
        <v>2</v>
      </c>
      <c r="AY39" s="2">
        <f t="shared" si="0"/>
        <v>1</v>
      </c>
      <c r="AZ39" s="2">
        <f t="shared" si="0"/>
        <v>1</v>
      </c>
      <c r="BA39" s="2">
        <f t="shared" si="0"/>
        <v>1</v>
      </c>
      <c r="BB39" s="2">
        <f t="shared" si="0"/>
        <v>1</v>
      </c>
      <c r="BC39" s="2">
        <f t="shared" si="0"/>
        <v>1</v>
      </c>
      <c r="BD39" s="2">
        <f t="shared" si="0"/>
        <v>0</v>
      </c>
      <c r="BE39" s="2">
        <f t="shared" si="0"/>
        <v>0</v>
      </c>
      <c r="BF39" s="2">
        <f t="shared" si="0"/>
        <v>0</v>
      </c>
      <c r="BG39" s="2">
        <f t="shared" si="0"/>
        <v>0</v>
      </c>
      <c r="BH39" s="2">
        <f t="shared" si="0"/>
        <v>0</v>
      </c>
    </row>
    <row r="40" spans="1:60" s="2" customFormat="1" ht="12.75">
      <c r="A40" s="1" t="s">
        <v>164</v>
      </c>
      <c r="B40" s="1">
        <v>6.93125</v>
      </c>
      <c r="C40" s="1">
        <v>8.425</v>
      </c>
      <c r="D40" s="1">
        <v>8.2375</v>
      </c>
      <c r="E40" s="2" t="s">
        <v>147</v>
      </c>
      <c r="G40" s="2">
        <v>5.03125</v>
      </c>
      <c r="H40" s="2">
        <v>7.6</v>
      </c>
      <c r="I40" s="2">
        <v>6.6375</v>
      </c>
      <c r="J40" s="2">
        <v>4.84375</v>
      </c>
      <c r="K40" s="2">
        <v>7.75625</v>
      </c>
      <c r="L40" s="2">
        <v>7.625</v>
      </c>
      <c r="M40" s="1">
        <v>6.93125</v>
      </c>
      <c r="N40" s="1">
        <v>8.425</v>
      </c>
      <c r="O40" s="1">
        <v>8.2375</v>
      </c>
      <c r="P40" s="2">
        <f aca="true" t="shared" si="1" ref="P40:BH40">SUM(P11)</f>
        <v>9</v>
      </c>
      <c r="Q40" s="2">
        <f t="shared" si="1"/>
        <v>10</v>
      </c>
      <c r="R40" s="2">
        <f t="shared" si="1"/>
        <v>8</v>
      </c>
      <c r="S40" s="2">
        <f t="shared" si="1"/>
        <v>9</v>
      </c>
      <c r="T40" s="2">
        <f t="shared" si="1"/>
        <v>7</v>
      </c>
      <c r="U40" s="2">
        <f>SUM(U11)/3*4</f>
        <v>6.666666666666667</v>
      </c>
      <c r="V40" s="2">
        <f t="shared" si="1"/>
        <v>8</v>
      </c>
      <c r="W40" s="2">
        <f t="shared" si="1"/>
        <v>6</v>
      </c>
      <c r="X40" s="2">
        <f t="shared" si="1"/>
        <v>7</v>
      </c>
      <c r="Y40" s="2">
        <f t="shared" si="1"/>
        <v>7</v>
      </c>
      <c r="Z40" s="2">
        <f t="shared" si="1"/>
        <v>6</v>
      </c>
      <c r="AA40" s="2">
        <f t="shared" si="1"/>
        <v>5</v>
      </c>
      <c r="AB40" s="2">
        <f t="shared" si="1"/>
        <v>5</v>
      </c>
      <c r="AC40" s="2">
        <f t="shared" si="1"/>
        <v>4</v>
      </c>
      <c r="AD40" s="2">
        <f t="shared" si="1"/>
        <v>4</v>
      </c>
      <c r="AE40" s="2">
        <f t="shared" si="1"/>
        <v>5</v>
      </c>
      <c r="AF40" s="2">
        <f t="shared" si="1"/>
        <v>4</v>
      </c>
      <c r="AG40" s="2">
        <f>SUM(AG11)/3*4</f>
        <v>5.333333333333333</v>
      </c>
      <c r="AH40" s="2">
        <f t="shared" si="1"/>
        <v>5</v>
      </c>
      <c r="AI40" s="2">
        <f t="shared" si="1"/>
        <v>5</v>
      </c>
      <c r="AJ40" s="2">
        <f t="shared" si="1"/>
        <v>6</v>
      </c>
      <c r="AK40" s="2">
        <f t="shared" si="1"/>
        <v>6</v>
      </c>
      <c r="AL40" s="2">
        <f t="shared" si="1"/>
        <v>4</v>
      </c>
      <c r="AM40" s="2">
        <f t="shared" si="1"/>
        <v>5</v>
      </c>
      <c r="AN40" s="2">
        <f t="shared" si="1"/>
        <v>5</v>
      </c>
      <c r="AO40" s="2">
        <f t="shared" si="1"/>
        <v>5</v>
      </c>
      <c r="AP40" s="2">
        <f t="shared" si="1"/>
        <v>6</v>
      </c>
      <c r="AQ40" s="2">
        <f t="shared" si="1"/>
        <v>5</v>
      </c>
      <c r="AR40" s="2">
        <f t="shared" si="1"/>
        <v>3</v>
      </c>
      <c r="AS40" s="2">
        <f>SUM(AS11)/3*4</f>
        <v>2.6666666666666665</v>
      </c>
      <c r="AT40" s="2">
        <f t="shared" si="1"/>
        <v>3</v>
      </c>
      <c r="AU40" s="2">
        <f t="shared" si="1"/>
        <v>3</v>
      </c>
      <c r="AV40" s="2">
        <f t="shared" si="1"/>
        <v>3</v>
      </c>
      <c r="AW40" s="2">
        <f t="shared" si="1"/>
        <v>4</v>
      </c>
      <c r="AX40" s="2">
        <f t="shared" si="1"/>
        <v>3</v>
      </c>
      <c r="AY40" s="2">
        <f t="shared" si="1"/>
        <v>3</v>
      </c>
      <c r="AZ40" s="2">
        <f t="shared" si="1"/>
        <v>3</v>
      </c>
      <c r="BA40" s="2">
        <f t="shared" si="1"/>
        <v>3</v>
      </c>
      <c r="BB40" s="2">
        <f t="shared" si="1"/>
        <v>3</v>
      </c>
      <c r="BC40" s="2">
        <f t="shared" si="1"/>
        <v>3</v>
      </c>
      <c r="BD40" s="2">
        <f t="shared" si="1"/>
        <v>3</v>
      </c>
      <c r="BE40" s="2">
        <f t="shared" si="1"/>
        <v>2</v>
      </c>
      <c r="BF40" s="2">
        <f t="shared" si="1"/>
        <v>3</v>
      </c>
      <c r="BG40" s="2">
        <f t="shared" si="1"/>
        <v>0</v>
      </c>
      <c r="BH40" s="2">
        <f t="shared" si="1"/>
        <v>0</v>
      </c>
    </row>
    <row r="41" spans="1:60" s="2" customFormat="1" ht="12.75">
      <c r="A41" s="1" t="s">
        <v>165</v>
      </c>
      <c r="B41" s="1">
        <v>0.375</v>
      </c>
      <c r="C41" s="1">
        <v>0</v>
      </c>
      <c r="D41" s="1">
        <v>0</v>
      </c>
      <c r="E41" s="2" t="s">
        <v>148</v>
      </c>
      <c r="N41" s="2">
        <f>SUM(N13)</f>
        <v>0</v>
      </c>
      <c r="O41" s="2">
        <f aca="true" t="shared" si="2" ref="O41:BH41">SUM(O13)</f>
        <v>0</v>
      </c>
      <c r="P41" s="2">
        <f t="shared" si="2"/>
        <v>0</v>
      </c>
      <c r="Q41" s="2">
        <f t="shared" si="2"/>
        <v>0</v>
      </c>
      <c r="R41" s="2">
        <f t="shared" si="2"/>
        <v>0</v>
      </c>
      <c r="S41" s="2">
        <f t="shared" si="2"/>
        <v>0</v>
      </c>
      <c r="T41" s="2">
        <f t="shared" si="2"/>
        <v>0</v>
      </c>
      <c r="U41" s="2">
        <f>SUM(U13)/3*4</f>
        <v>0</v>
      </c>
      <c r="V41" s="2">
        <f t="shared" si="2"/>
        <v>0</v>
      </c>
      <c r="W41" s="2">
        <f t="shared" si="2"/>
        <v>0</v>
      </c>
      <c r="X41" s="2">
        <f t="shared" si="2"/>
        <v>0</v>
      </c>
      <c r="Y41" s="2">
        <f t="shared" si="2"/>
        <v>0</v>
      </c>
      <c r="Z41" s="2">
        <f t="shared" si="2"/>
        <v>0</v>
      </c>
      <c r="AA41" s="2">
        <f t="shared" si="2"/>
        <v>0</v>
      </c>
      <c r="AB41" s="2">
        <f t="shared" si="2"/>
        <v>0</v>
      </c>
      <c r="AC41" s="2">
        <f t="shared" si="2"/>
        <v>0</v>
      </c>
      <c r="AD41" s="2">
        <f t="shared" si="2"/>
        <v>0</v>
      </c>
      <c r="AE41" s="2">
        <f t="shared" si="2"/>
        <v>0</v>
      </c>
      <c r="AF41" s="2">
        <f t="shared" si="2"/>
        <v>0</v>
      </c>
      <c r="AG41" s="2">
        <f>SUM(AG13)/3*4</f>
        <v>0</v>
      </c>
      <c r="AH41" s="2">
        <f t="shared" si="2"/>
        <v>0</v>
      </c>
      <c r="AI41" s="2">
        <f t="shared" si="2"/>
        <v>0</v>
      </c>
      <c r="AJ41" s="2">
        <f t="shared" si="2"/>
        <v>0</v>
      </c>
      <c r="AK41" s="2">
        <f t="shared" si="2"/>
        <v>0</v>
      </c>
      <c r="AL41" s="2">
        <f t="shared" si="2"/>
        <v>1</v>
      </c>
      <c r="AM41" s="2">
        <f t="shared" si="2"/>
        <v>1</v>
      </c>
      <c r="AN41" s="2">
        <f t="shared" si="2"/>
        <v>1</v>
      </c>
      <c r="AO41" s="2">
        <f t="shared" si="2"/>
        <v>1</v>
      </c>
      <c r="AP41" s="2">
        <f t="shared" si="2"/>
        <v>2</v>
      </c>
      <c r="AQ41" s="2">
        <f t="shared" si="2"/>
        <v>2</v>
      </c>
      <c r="AR41" s="2">
        <f t="shared" si="2"/>
        <v>2</v>
      </c>
      <c r="AS41" s="2">
        <f>SUM(AS13)/3*4</f>
        <v>1.3333333333333333</v>
      </c>
      <c r="AT41" s="2">
        <f t="shared" si="2"/>
        <v>2</v>
      </c>
      <c r="AU41" s="2">
        <f t="shared" si="2"/>
        <v>2</v>
      </c>
      <c r="AV41" s="2">
        <f t="shared" si="2"/>
        <v>3</v>
      </c>
      <c r="AW41" s="2">
        <f t="shared" si="2"/>
        <v>3</v>
      </c>
      <c r="AX41" s="2">
        <f t="shared" si="2"/>
        <v>2</v>
      </c>
      <c r="AY41" s="2">
        <f t="shared" si="2"/>
        <v>2</v>
      </c>
      <c r="AZ41" s="2">
        <f t="shared" si="2"/>
        <v>1</v>
      </c>
      <c r="BA41" s="2">
        <f t="shared" si="2"/>
        <v>0</v>
      </c>
      <c r="BB41" s="2">
        <f t="shared" si="2"/>
        <v>0</v>
      </c>
      <c r="BC41" s="2">
        <f t="shared" si="2"/>
        <v>1</v>
      </c>
      <c r="BD41" s="2">
        <f t="shared" si="2"/>
        <v>0</v>
      </c>
      <c r="BE41" s="2">
        <f t="shared" si="2"/>
        <v>0</v>
      </c>
      <c r="BF41" s="2">
        <f t="shared" si="2"/>
        <v>0</v>
      </c>
      <c r="BG41" s="2">
        <f t="shared" si="2"/>
        <v>0</v>
      </c>
      <c r="BH41" s="2">
        <f t="shared" si="2"/>
        <v>0</v>
      </c>
    </row>
    <row r="42" spans="1:60" s="2" customFormat="1" ht="12.75">
      <c r="A42" s="1" t="s">
        <v>166</v>
      </c>
      <c r="B42" s="1">
        <v>0.13125</v>
      </c>
      <c r="C42" s="1">
        <v>0.15625</v>
      </c>
      <c r="D42" s="1">
        <v>0.075</v>
      </c>
      <c r="E42" s="2" t="s">
        <v>149</v>
      </c>
      <c r="G42" s="2">
        <v>1.5125</v>
      </c>
      <c r="H42" s="2">
        <v>1.38125</v>
      </c>
      <c r="I42" s="2">
        <v>2.83125</v>
      </c>
      <c r="J42" s="2">
        <v>2.7</v>
      </c>
      <c r="K42" s="2">
        <v>3.725</v>
      </c>
      <c r="L42" s="2">
        <v>4.175</v>
      </c>
      <c r="M42" s="1">
        <v>6.0375</v>
      </c>
      <c r="N42" s="4">
        <v>6.05625</v>
      </c>
      <c r="O42" s="1">
        <v>3.0375</v>
      </c>
      <c r="P42" s="2">
        <f aca="true" t="shared" si="3" ref="P42:BH42">SUM(P19)</f>
        <v>5</v>
      </c>
      <c r="Q42" s="2">
        <f t="shared" si="3"/>
        <v>8</v>
      </c>
      <c r="R42" s="2">
        <f t="shared" si="3"/>
        <v>4</v>
      </c>
      <c r="S42" s="2">
        <f t="shared" si="3"/>
        <v>7</v>
      </c>
      <c r="T42" s="2">
        <f t="shared" si="3"/>
        <v>5</v>
      </c>
      <c r="U42" s="2">
        <f>SUM(U19)/3*4</f>
        <v>5.333333333333333</v>
      </c>
      <c r="V42" s="2">
        <f t="shared" si="3"/>
        <v>6</v>
      </c>
      <c r="W42" s="2">
        <f t="shared" si="3"/>
        <v>5</v>
      </c>
      <c r="X42" s="2">
        <f t="shared" si="3"/>
        <v>5</v>
      </c>
      <c r="Y42" s="2">
        <f t="shared" si="3"/>
        <v>5</v>
      </c>
      <c r="Z42" s="2">
        <f t="shared" si="3"/>
        <v>5</v>
      </c>
      <c r="AA42" s="2">
        <f t="shared" si="3"/>
        <v>5</v>
      </c>
      <c r="AB42" s="2">
        <f t="shared" si="3"/>
        <v>6</v>
      </c>
      <c r="AC42" s="2">
        <f t="shared" si="3"/>
        <v>5</v>
      </c>
      <c r="AD42" s="2">
        <f t="shared" si="3"/>
        <v>5</v>
      </c>
      <c r="AE42" s="2">
        <f t="shared" si="3"/>
        <v>7</v>
      </c>
      <c r="AF42" s="2">
        <f t="shared" si="3"/>
        <v>6</v>
      </c>
      <c r="AG42" s="2">
        <f>SUM(AG19)/3*4</f>
        <v>8</v>
      </c>
      <c r="AH42" s="2">
        <f t="shared" si="3"/>
        <v>7</v>
      </c>
      <c r="AI42" s="2">
        <f t="shared" si="3"/>
        <v>7</v>
      </c>
      <c r="AJ42" s="2">
        <f t="shared" si="3"/>
        <v>7</v>
      </c>
      <c r="AK42" s="2">
        <f t="shared" si="3"/>
        <v>7</v>
      </c>
      <c r="AL42" s="2">
        <f t="shared" si="3"/>
        <v>7</v>
      </c>
      <c r="AM42" s="2">
        <f t="shared" si="3"/>
        <v>7</v>
      </c>
      <c r="AN42" s="2">
        <f t="shared" si="3"/>
        <v>6</v>
      </c>
      <c r="AO42" s="2">
        <f t="shared" si="3"/>
        <v>6</v>
      </c>
      <c r="AP42" s="2">
        <f t="shared" si="3"/>
        <v>6</v>
      </c>
      <c r="AQ42" s="2">
        <f t="shared" si="3"/>
        <v>8</v>
      </c>
      <c r="AR42" s="2">
        <f t="shared" si="3"/>
        <v>5</v>
      </c>
      <c r="AS42" s="2">
        <f>SUM(AS19)/3*4</f>
        <v>5.333333333333333</v>
      </c>
      <c r="AT42" s="2">
        <f t="shared" si="3"/>
        <v>4</v>
      </c>
      <c r="AU42" s="2">
        <f t="shared" si="3"/>
        <v>4</v>
      </c>
      <c r="AV42" s="2">
        <f t="shared" si="3"/>
        <v>5</v>
      </c>
      <c r="AW42" s="2">
        <f t="shared" si="3"/>
        <v>5</v>
      </c>
      <c r="AX42" s="2">
        <f t="shared" si="3"/>
        <v>4</v>
      </c>
      <c r="AY42" s="2">
        <f t="shared" si="3"/>
        <v>5</v>
      </c>
      <c r="AZ42" s="2">
        <f t="shared" si="3"/>
        <v>4</v>
      </c>
      <c r="BA42" s="2">
        <f t="shared" si="3"/>
        <v>4</v>
      </c>
      <c r="BB42" s="2">
        <f t="shared" si="3"/>
        <v>4</v>
      </c>
      <c r="BC42" s="2">
        <f t="shared" si="3"/>
        <v>4</v>
      </c>
      <c r="BD42" s="2">
        <f t="shared" si="3"/>
        <v>4</v>
      </c>
      <c r="BE42" s="2">
        <f t="shared" si="3"/>
        <v>4</v>
      </c>
      <c r="BF42" s="2">
        <f t="shared" si="3"/>
        <v>2</v>
      </c>
      <c r="BG42" s="2">
        <f t="shared" si="3"/>
        <v>0</v>
      </c>
      <c r="BH42" s="2">
        <f t="shared" si="3"/>
        <v>0</v>
      </c>
    </row>
    <row r="43" spans="1:60" s="2" customFormat="1" ht="12.75">
      <c r="A43" s="1" t="s">
        <v>167</v>
      </c>
      <c r="B43" s="1">
        <v>6.0375</v>
      </c>
      <c r="C43" s="4">
        <v>6.05625</v>
      </c>
      <c r="D43" s="1">
        <v>3.0375</v>
      </c>
      <c r="E43" s="2" t="s">
        <v>150</v>
      </c>
      <c r="N43" s="2">
        <f>SUM(N16)</f>
        <v>0</v>
      </c>
      <c r="O43" s="2">
        <f aca="true" t="shared" si="4" ref="O43:BH43">SUM(O16)</f>
        <v>0</v>
      </c>
      <c r="P43" s="2">
        <f t="shared" si="4"/>
        <v>0</v>
      </c>
      <c r="Q43" s="2">
        <f t="shared" si="4"/>
        <v>0</v>
      </c>
      <c r="R43" s="2">
        <f t="shared" si="4"/>
        <v>0</v>
      </c>
      <c r="S43" s="2">
        <f t="shared" si="4"/>
        <v>0</v>
      </c>
      <c r="T43" s="2">
        <f t="shared" si="4"/>
        <v>0</v>
      </c>
      <c r="U43" s="2">
        <f>SUM(U16)/3*4</f>
        <v>0</v>
      </c>
      <c r="V43" s="2">
        <f t="shared" si="4"/>
        <v>0</v>
      </c>
      <c r="W43" s="2">
        <f t="shared" si="4"/>
        <v>0</v>
      </c>
      <c r="X43" s="2">
        <f t="shared" si="4"/>
        <v>0</v>
      </c>
      <c r="Y43" s="2">
        <f t="shared" si="4"/>
        <v>0</v>
      </c>
      <c r="Z43" s="2">
        <f t="shared" si="4"/>
        <v>0</v>
      </c>
      <c r="AA43" s="2">
        <f t="shared" si="4"/>
        <v>0</v>
      </c>
      <c r="AB43" s="2">
        <f t="shared" si="4"/>
        <v>0</v>
      </c>
      <c r="AC43" s="2">
        <f t="shared" si="4"/>
        <v>0</v>
      </c>
      <c r="AD43" s="2">
        <f t="shared" si="4"/>
        <v>0</v>
      </c>
      <c r="AE43" s="2">
        <f t="shared" si="4"/>
        <v>1</v>
      </c>
      <c r="AF43" s="2">
        <f t="shared" si="4"/>
        <v>1</v>
      </c>
      <c r="AG43" s="2">
        <f>SUM(AG16)/3*4</f>
        <v>1.3333333333333333</v>
      </c>
      <c r="AH43" s="2">
        <f t="shared" si="4"/>
        <v>2</v>
      </c>
      <c r="AI43" s="2">
        <f t="shared" si="4"/>
        <v>2</v>
      </c>
      <c r="AJ43" s="2">
        <f t="shared" si="4"/>
        <v>2</v>
      </c>
      <c r="AK43" s="2">
        <f t="shared" si="4"/>
        <v>1</v>
      </c>
      <c r="AL43" s="2">
        <f t="shared" si="4"/>
        <v>1</v>
      </c>
      <c r="AM43" s="2">
        <f t="shared" si="4"/>
        <v>1</v>
      </c>
      <c r="AN43" s="2">
        <f t="shared" si="4"/>
        <v>1</v>
      </c>
      <c r="AO43" s="2">
        <f t="shared" si="4"/>
        <v>2</v>
      </c>
      <c r="AP43" s="2">
        <f t="shared" si="4"/>
        <v>1</v>
      </c>
      <c r="AQ43" s="2">
        <f t="shared" si="4"/>
        <v>2</v>
      </c>
      <c r="AR43" s="2">
        <f t="shared" si="4"/>
        <v>2</v>
      </c>
      <c r="AS43" s="2">
        <f>SUM(AS16)/3*4</f>
        <v>1.3333333333333333</v>
      </c>
      <c r="AT43" s="2">
        <f t="shared" si="4"/>
        <v>1</v>
      </c>
      <c r="AU43" s="2">
        <f t="shared" si="4"/>
        <v>1</v>
      </c>
      <c r="AV43" s="2">
        <f t="shared" si="4"/>
        <v>2</v>
      </c>
      <c r="AW43" s="2">
        <f t="shared" si="4"/>
        <v>1</v>
      </c>
      <c r="AX43" s="2">
        <f t="shared" si="4"/>
        <v>1</v>
      </c>
      <c r="AY43" s="2">
        <f t="shared" si="4"/>
        <v>1</v>
      </c>
      <c r="AZ43" s="2">
        <f t="shared" si="4"/>
        <v>1</v>
      </c>
      <c r="BA43" s="2">
        <f t="shared" si="4"/>
        <v>1</v>
      </c>
      <c r="BB43" s="2">
        <f t="shared" si="4"/>
        <v>1</v>
      </c>
      <c r="BC43" s="2">
        <f t="shared" si="4"/>
        <v>1</v>
      </c>
      <c r="BD43" s="2">
        <f t="shared" si="4"/>
        <v>1</v>
      </c>
      <c r="BE43" s="2">
        <f t="shared" si="4"/>
        <v>1</v>
      </c>
      <c r="BF43" s="2">
        <f t="shared" si="4"/>
        <v>1</v>
      </c>
      <c r="BG43" s="2">
        <f t="shared" si="4"/>
        <v>0</v>
      </c>
      <c r="BH43" s="2">
        <f t="shared" si="4"/>
        <v>0</v>
      </c>
    </row>
    <row r="44" spans="1:61" s="2" customFormat="1" ht="12.75">
      <c r="A44" s="1" t="s">
        <v>163</v>
      </c>
      <c r="B44" s="1">
        <v>11.91875</v>
      </c>
      <c r="C44" s="1">
        <v>28.15625</v>
      </c>
      <c r="D44" s="1">
        <v>22.85625</v>
      </c>
      <c r="E44" s="2" t="s">
        <v>160</v>
      </c>
      <c r="G44" s="2">
        <v>19.28125</v>
      </c>
      <c r="H44" s="2">
        <v>27.41875</v>
      </c>
      <c r="I44" s="2">
        <v>25.6625</v>
      </c>
      <c r="J44" s="2">
        <v>20.925</v>
      </c>
      <c r="K44" s="2">
        <v>33.178125</v>
      </c>
      <c r="L44" s="2">
        <v>25.53125</v>
      </c>
      <c r="M44" s="2">
        <v>32.003125</v>
      </c>
      <c r="N44" s="1">
        <v>28.15625</v>
      </c>
      <c r="O44" s="1">
        <f>22.85625*23/22</f>
        <v>23.895170454545454</v>
      </c>
      <c r="P44" s="2">
        <f aca="true" t="shared" si="5" ref="P44:BI44">SUM(P17:P18,P20:P24)</f>
        <v>32</v>
      </c>
      <c r="Q44" s="2">
        <f t="shared" si="5"/>
        <v>28</v>
      </c>
      <c r="R44" s="2">
        <f t="shared" si="5"/>
        <v>26</v>
      </c>
      <c r="S44" s="2">
        <f t="shared" si="5"/>
        <v>28</v>
      </c>
      <c r="T44" s="2">
        <f>SUM(T17:T18,T20:T24)</f>
        <v>23</v>
      </c>
      <c r="U44" s="2">
        <f>SUM(U17:U18,U20:U24)/3*4</f>
        <v>22.666666666666668</v>
      </c>
      <c r="V44" s="2">
        <f t="shared" si="5"/>
        <v>31</v>
      </c>
      <c r="W44" s="2">
        <f t="shared" si="5"/>
        <v>27</v>
      </c>
      <c r="X44" s="2">
        <f t="shared" si="5"/>
        <v>26</v>
      </c>
      <c r="Y44" s="2">
        <f t="shared" si="5"/>
        <v>24</v>
      </c>
      <c r="Z44" s="2">
        <f t="shared" si="5"/>
        <v>24</v>
      </c>
      <c r="AA44" s="2">
        <f t="shared" si="5"/>
        <v>20</v>
      </c>
      <c r="AB44" s="2">
        <f t="shared" si="5"/>
        <v>19</v>
      </c>
      <c r="AC44" s="2">
        <f t="shared" si="5"/>
        <v>17</v>
      </c>
      <c r="AD44" s="2">
        <f t="shared" si="5"/>
        <v>15</v>
      </c>
      <c r="AE44" s="2">
        <f t="shared" si="5"/>
        <v>18</v>
      </c>
      <c r="AF44" s="2">
        <f t="shared" si="5"/>
        <v>23</v>
      </c>
      <c r="AG44" s="2">
        <f t="shared" si="5"/>
        <v>30</v>
      </c>
      <c r="AH44" s="2">
        <f t="shared" si="5"/>
        <v>32</v>
      </c>
      <c r="AI44" s="2">
        <f t="shared" si="5"/>
        <v>32</v>
      </c>
      <c r="AJ44" s="2">
        <f t="shared" si="5"/>
        <v>32</v>
      </c>
      <c r="AK44" s="2">
        <f t="shared" si="5"/>
        <v>28</v>
      </c>
      <c r="AL44" s="2">
        <f t="shared" si="5"/>
        <v>30</v>
      </c>
      <c r="AM44" s="2">
        <f t="shared" si="5"/>
        <v>31</v>
      </c>
      <c r="AN44" s="2">
        <f t="shared" si="5"/>
        <v>28</v>
      </c>
      <c r="AO44" s="2">
        <f t="shared" si="5"/>
        <v>23</v>
      </c>
      <c r="AP44" s="2">
        <f t="shared" si="5"/>
        <v>24</v>
      </c>
      <c r="AQ44" s="2">
        <f t="shared" si="5"/>
        <v>29</v>
      </c>
      <c r="AR44" s="2">
        <f t="shared" si="5"/>
        <v>16</v>
      </c>
      <c r="AS44" s="2">
        <f t="shared" si="5"/>
        <v>14</v>
      </c>
      <c r="AT44" s="2">
        <f t="shared" si="5"/>
        <v>22</v>
      </c>
      <c r="AU44" s="2">
        <f t="shared" si="5"/>
        <v>20</v>
      </c>
      <c r="AV44" s="2">
        <f t="shared" si="5"/>
        <v>38</v>
      </c>
      <c r="AW44" s="2">
        <f t="shared" si="5"/>
        <v>38</v>
      </c>
      <c r="AX44" s="2">
        <f t="shared" si="5"/>
        <v>29</v>
      </c>
      <c r="AY44" s="2">
        <f t="shared" si="5"/>
        <v>23</v>
      </c>
      <c r="AZ44" s="2">
        <f t="shared" si="5"/>
        <v>19</v>
      </c>
      <c r="BA44" s="2">
        <f t="shared" si="5"/>
        <v>21</v>
      </c>
      <c r="BB44" s="2">
        <f t="shared" si="5"/>
        <v>17</v>
      </c>
      <c r="BC44" s="2">
        <f t="shared" si="5"/>
        <v>24</v>
      </c>
      <c r="BD44" s="2">
        <f t="shared" si="5"/>
        <v>21</v>
      </c>
      <c r="BE44" s="2">
        <f t="shared" si="5"/>
        <v>17</v>
      </c>
      <c r="BF44" s="2">
        <f t="shared" si="5"/>
        <v>3</v>
      </c>
      <c r="BG44" s="2">
        <f t="shared" si="5"/>
        <v>0</v>
      </c>
      <c r="BH44" s="2">
        <f t="shared" si="5"/>
        <v>0</v>
      </c>
      <c r="BI44" s="2">
        <f t="shared" si="5"/>
        <v>0</v>
      </c>
    </row>
    <row r="45" spans="5:61" s="2" customFormat="1" ht="12.75">
      <c r="E45" s="3" t="s">
        <v>161</v>
      </c>
      <c r="N45" s="2">
        <f>SUM(N30:N31)</f>
        <v>8</v>
      </c>
      <c r="O45" s="2">
        <f aca="true" t="shared" si="6" ref="O45:BI45">SUM(O30:O31)</f>
        <v>11</v>
      </c>
      <c r="P45" s="2">
        <f t="shared" si="6"/>
        <v>12</v>
      </c>
      <c r="Q45" s="2">
        <f t="shared" si="6"/>
        <v>9</v>
      </c>
      <c r="R45" s="2">
        <f t="shared" si="6"/>
        <v>6</v>
      </c>
      <c r="S45" s="2">
        <f t="shared" si="6"/>
        <v>9</v>
      </c>
      <c r="T45" s="2">
        <f t="shared" si="6"/>
        <v>5</v>
      </c>
      <c r="U45" s="2">
        <f>SUM(U30:U31)/3*4</f>
        <v>6.666666666666667</v>
      </c>
      <c r="V45" s="2">
        <f t="shared" si="6"/>
        <v>7</v>
      </c>
      <c r="W45" s="2">
        <f t="shared" si="6"/>
        <v>6</v>
      </c>
      <c r="X45" s="2">
        <f t="shared" si="6"/>
        <v>6</v>
      </c>
      <c r="Y45" s="2">
        <f t="shared" si="6"/>
        <v>5</v>
      </c>
      <c r="Z45" s="2">
        <f t="shared" si="6"/>
        <v>5</v>
      </c>
      <c r="AA45" s="2">
        <f t="shared" si="6"/>
        <v>6</v>
      </c>
      <c r="AB45" s="2">
        <f t="shared" si="6"/>
        <v>5</v>
      </c>
      <c r="AC45" s="2">
        <f t="shared" si="6"/>
        <v>5</v>
      </c>
      <c r="AD45" s="2">
        <f t="shared" si="6"/>
        <v>5</v>
      </c>
      <c r="AE45" s="2">
        <f t="shared" si="6"/>
        <v>6</v>
      </c>
      <c r="AF45" s="2">
        <f t="shared" si="6"/>
        <v>4</v>
      </c>
      <c r="AG45" s="2">
        <f t="shared" si="6"/>
        <v>3</v>
      </c>
      <c r="AH45" s="2">
        <f t="shared" si="6"/>
        <v>6</v>
      </c>
      <c r="AI45" s="2">
        <f t="shared" si="6"/>
        <v>4</v>
      </c>
      <c r="AJ45" s="2">
        <f t="shared" si="6"/>
        <v>4</v>
      </c>
      <c r="AK45" s="2">
        <f t="shared" si="6"/>
        <v>4</v>
      </c>
      <c r="AL45" s="2">
        <f t="shared" si="6"/>
        <v>4</v>
      </c>
      <c r="AM45" s="2">
        <f t="shared" si="6"/>
        <v>4</v>
      </c>
      <c r="AN45" s="2">
        <f t="shared" si="6"/>
        <v>4</v>
      </c>
      <c r="AO45" s="2">
        <f t="shared" si="6"/>
        <v>3</v>
      </c>
      <c r="AP45" s="2">
        <f t="shared" si="6"/>
        <v>3</v>
      </c>
      <c r="AQ45" s="2">
        <f t="shared" si="6"/>
        <v>3</v>
      </c>
      <c r="AR45" s="2">
        <f t="shared" si="6"/>
        <v>2</v>
      </c>
      <c r="AS45" s="2">
        <f t="shared" si="6"/>
        <v>1</v>
      </c>
      <c r="AT45" s="2">
        <f t="shared" si="6"/>
        <v>2</v>
      </c>
      <c r="AU45" s="2">
        <f t="shared" si="6"/>
        <v>1</v>
      </c>
      <c r="AV45" s="2">
        <f t="shared" si="6"/>
        <v>2</v>
      </c>
      <c r="AW45" s="2">
        <f t="shared" si="6"/>
        <v>1</v>
      </c>
      <c r="AX45" s="2">
        <f t="shared" si="6"/>
        <v>1</v>
      </c>
      <c r="AY45" s="2">
        <f t="shared" si="6"/>
        <v>1</v>
      </c>
      <c r="AZ45" s="2">
        <f t="shared" si="6"/>
        <v>1</v>
      </c>
      <c r="BA45" s="2">
        <f t="shared" si="6"/>
        <v>1</v>
      </c>
      <c r="BB45" s="2">
        <f t="shared" si="6"/>
        <v>1</v>
      </c>
      <c r="BC45" s="2">
        <f t="shared" si="6"/>
        <v>1</v>
      </c>
      <c r="BD45" s="2">
        <f t="shared" si="6"/>
        <v>1</v>
      </c>
      <c r="BE45" s="2">
        <f t="shared" si="6"/>
        <v>1</v>
      </c>
      <c r="BF45" s="2">
        <f t="shared" si="6"/>
        <v>1</v>
      </c>
      <c r="BG45" s="2">
        <f t="shared" si="6"/>
        <v>0</v>
      </c>
      <c r="BH45" s="2">
        <f t="shared" si="6"/>
        <v>0</v>
      </c>
      <c r="BI45" s="2">
        <f t="shared" si="6"/>
        <v>0</v>
      </c>
    </row>
    <row r="46" spans="5:60" s="2" customFormat="1" ht="12.75">
      <c r="E46" s="2" t="s">
        <v>151</v>
      </c>
      <c r="N46" s="2">
        <f>SUM(N31)</f>
        <v>7</v>
      </c>
      <c r="O46" s="2">
        <f aca="true" t="shared" si="7" ref="O46:BH46">SUM(O31)</f>
        <v>10</v>
      </c>
      <c r="P46" s="2">
        <f t="shared" si="7"/>
        <v>11</v>
      </c>
      <c r="Q46" s="2">
        <f t="shared" si="7"/>
        <v>8</v>
      </c>
      <c r="R46" s="2">
        <f t="shared" si="7"/>
        <v>5</v>
      </c>
      <c r="S46" s="2">
        <f t="shared" si="7"/>
        <v>8</v>
      </c>
      <c r="T46" s="2">
        <f t="shared" si="7"/>
        <v>4</v>
      </c>
      <c r="U46" s="2">
        <f>SUM(U31)/3*4</f>
        <v>4</v>
      </c>
      <c r="V46" s="2">
        <f t="shared" si="7"/>
        <v>5</v>
      </c>
      <c r="W46" s="2">
        <f t="shared" si="7"/>
        <v>4</v>
      </c>
      <c r="X46" s="2">
        <f t="shared" si="7"/>
        <v>3</v>
      </c>
      <c r="Y46" s="2">
        <f t="shared" si="7"/>
        <v>3</v>
      </c>
      <c r="Z46" s="2">
        <f t="shared" si="7"/>
        <v>3</v>
      </c>
      <c r="AA46" s="2">
        <f t="shared" si="7"/>
        <v>4</v>
      </c>
      <c r="AB46" s="2">
        <f t="shared" si="7"/>
        <v>3</v>
      </c>
      <c r="AC46" s="2">
        <f t="shared" si="7"/>
        <v>3</v>
      </c>
      <c r="AD46" s="2">
        <f t="shared" si="7"/>
        <v>3</v>
      </c>
      <c r="AE46" s="2">
        <f t="shared" si="7"/>
        <v>4</v>
      </c>
      <c r="AF46" s="2">
        <f t="shared" si="7"/>
        <v>3</v>
      </c>
      <c r="AG46" s="2">
        <f>SUM(AG31)/3*4</f>
        <v>2.6666666666666665</v>
      </c>
      <c r="AH46" s="2">
        <f t="shared" si="7"/>
        <v>4</v>
      </c>
      <c r="AI46" s="2">
        <f t="shared" si="7"/>
        <v>3</v>
      </c>
      <c r="AJ46" s="2">
        <f t="shared" si="7"/>
        <v>3</v>
      </c>
      <c r="AK46" s="2">
        <f t="shared" si="7"/>
        <v>3</v>
      </c>
      <c r="AL46" s="2">
        <f t="shared" si="7"/>
        <v>3</v>
      </c>
      <c r="AM46" s="2">
        <f t="shared" si="7"/>
        <v>3</v>
      </c>
      <c r="AN46" s="2">
        <f t="shared" si="7"/>
        <v>3</v>
      </c>
      <c r="AO46" s="2">
        <f t="shared" si="7"/>
        <v>2</v>
      </c>
      <c r="AP46" s="2">
        <f t="shared" si="7"/>
        <v>2</v>
      </c>
      <c r="AQ46" s="2">
        <f t="shared" si="7"/>
        <v>2</v>
      </c>
      <c r="AR46" s="2">
        <f t="shared" si="7"/>
        <v>2</v>
      </c>
      <c r="AS46" s="2">
        <f>SUM(AS31)/3*4</f>
        <v>1.3333333333333333</v>
      </c>
      <c r="AT46" s="2">
        <f t="shared" si="7"/>
        <v>2</v>
      </c>
      <c r="AU46" s="2">
        <f t="shared" si="7"/>
        <v>1</v>
      </c>
      <c r="AV46" s="2">
        <f t="shared" si="7"/>
        <v>2</v>
      </c>
      <c r="AW46" s="2">
        <f t="shared" si="7"/>
        <v>1</v>
      </c>
      <c r="AX46" s="2">
        <f t="shared" si="7"/>
        <v>1</v>
      </c>
      <c r="AY46" s="2">
        <f t="shared" si="7"/>
        <v>1</v>
      </c>
      <c r="AZ46" s="2">
        <f t="shared" si="7"/>
        <v>1</v>
      </c>
      <c r="BA46" s="2">
        <f t="shared" si="7"/>
        <v>1</v>
      </c>
      <c r="BB46" s="2">
        <f t="shared" si="7"/>
        <v>1</v>
      </c>
      <c r="BC46" s="2">
        <f t="shared" si="7"/>
        <v>1</v>
      </c>
      <c r="BD46" s="2">
        <f t="shared" si="7"/>
        <v>1</v>
      </c>
      <c r="BE46" s="2">
        <f t="shared" si="7"/>
        <v>1</v>
      </c>
      <c r="BF46" s="2">
        <f t="shared" si="7"/>
        <v>1</v>
      </c>
      <c r="BG46" s="2">
        <f t="shared" si="7"/>
        <v>0</v>
      </c>
      <c r="BH46" s="2">
        <f t="shared" si="7"/>
        <v>0</v>
      </c>
    </row>
    <row r="47" spans="7:60" ht="12.7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51" ht="302.25" customHeight="1"/>
    <row r="65" ht="158.25" customHeight="1"/>
    <row r="66" ht="168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</sheetData>
  <printOptions/>
  <pageMargins left="0.17" right="0.18" top="0.27" bottom="0.29" header="0.21" footer="0.06"/>
  <pageSetup fitToHeight="1" fitToWidth="1" horizontalDpi="600" verticalDpi="600" orientation="landscape" scale="43" r:id="rId2"/>
  <headerFooter alignWithMargins="0">
    <oddFooter xml:space="preserve">&amp;L&amp;F   &amp;A   &amp;D   &amp;T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2007-07-30T20:37:11Z</cp:lastPrinted>
  <dcterms:created xsi:type="dcterms:W3CDTF">2007-06-25T13:11:07Z</dcterms:created>
  <dcterms:modified xsi:type="dcterms:W3CDTF">2007-07-31T19:11:31Z</dcterms:modified>
  <cp:category/>
  <cp:version/>
  <cp:contentType/>
  <cp:contentStatus/>
</cp:coreProperties>
</file>